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1616" windowHeight="9684"/>
  </bookViews>
  <sheets>
    <sheet name="Thickness Summary" sheetId="1" r:id="rId1"/>
  </sheets>
  <definedNames>
    <definedName name="solver_adj" localSheetId="0" hidden="1">'Thickness Summary'!$E$2,'Thickness Summary'!$F$2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'Thickness Summary'!$F$16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E8" i="1" l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7" i="1"/>
  <c r="F7" i="1" s="1"/>
  <c r="E6" i="1"/>
  <c r="E5" i="1"/>
  <c r="E15" i="1"/>
  <c r="F16" i="1" l="1"/>
  <c r="C15" i="1"/>
  <c r="C14" i="1"/>
  <c r="C13" i="1"/>
  <c r="C12" i="1"/>
  <c r="C11" i="1"/>
  <c r="C10" i="1"/>
  <c r="C9" i="1"/>
  <c r="C8" i="1"/>
  <c r="C6" i="1"/>
  <c r="C7" i="1"/>
  <c r="C5" i="1"/>
</calcChain>
</file>

<file path=xl/sharedStrings.xml><?xml version="1.0" encoding="utf-8"?>
<sst xmlns="http://schemas.openxmlformats.org/spreadsheetml/2006/main" count="13" uniqueCount="13">
  <si>
    <t>Po</t>
  </si>
  <si>
    <t>P1</t>
  </si>
  <si>
    <t>Y = Po/(1+P1*thickness)</t>
  </si>
  <si>
    <t>Jan 2015</t>
  </si>
  <si>
    <t>foil thickness</t>
  </si>
  <si>
    <t>thickness uncert</t>
  </si>
  <si>
    <t>asym</t>
  </si>
  <si>
    <t>fit</t>
  </si>
  <si>
    <t>meas thick</t>
  </si>
  <si>
    <t>stat dev</t>
  </si>
  <si>
    <t>Michael's Results</t>
  </si>
  <si>
    <t>Michael scaled for polarization</t>
  </si>
  <si>
    <t>square of differences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</si>
</sst>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;[Red]&quot;-&quot;[$$-409]#,##0.00"/>
  </numFmts>
  <fonts count="3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3">
    <xf numFmtId="0" fontId="0" fillId="0" borderId="0" xfId="0"/>
    <xf numFmtId="49" fontId="0" fillId="0" borderId="0" xfId="0" applyNumberFormat="1"/>
    <xf numFmtId="0" fontId="0" fillId="0" borderId="0" xfId="0" applyFill="1"/>
  </cellXfs>
  <cellStyles count="5">
    <cellStyle name="Heading" xfId="1"/>
    <cellStyle name="Heading1" xfId="2"/>
    <cellStyle name="Normal" xfId="0" builtinId="0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/>
            </a:pPr>
            <a:r>
              <a:rPr lang="en-US"/>
              <a:t>Asymmetry vs. Foil thickness</a:t>
            </a:r>
          </a:p>
        </c:rich>
      </c:tx>
      <c:layout>
        <c:manualLayout>
          <c:xMode val="edge"/>
          <c:yMode val="edge"/>
          <c:x val="0.34988606152677554"/>
          <c:y val="2.94015430597066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17424717722781"/>
          <c:y val="0.18118623521145447"/>
          <c:w val="0.79798361960275732"/>
          <c:h val="0.64298184399350722"/>
        </c:manualLayout>
      </c:layout>
      <c:scatterChart>
        <c:scatterStyle val="lineMarker"/>
        <c:varyColors val="0"/>
        <c:ser>
          <c:idx val="3"/>
          <c:order val="0"/>
          <c:tx>
            <c:v>Timing cut asym </c:v>
          </c:tx>
          <c:spPr>
            <a:ln w="28575">
              <a:noFill/>
            </a:ln>
          </c:spPr>
          <c:marker>
            <c:symbol val="x"/>
            <c:size val="4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'Thickness Summary'!$I$7:$I$15</c:f>
                <c:numCache>
                  <c:formatCode>General</c:formatCode>
                  <c:ptCount val="9"/>
                  <c:pt idx="0">
                    <c:v>2.14E-3</c:v>
                  </c:pt>
                  <c:pt idx="1">
                    <c:v>2.1700000000000001E-3</c:v>
                  </c:pt>
                  <c:pt idx="2">
                    <c:v>2.1999999999999999E-2</c:v>
                  </c:pt>
                  <c:pt idx="3">
                    <c:v>3.6600000000000001E-3</c:v>
                  </c:pt>
                  <c:pt idx="4">
                    <c:v>8.8000000000000005E-3</c:v>
                  </c:pt>
                  <c:pt idx="5">
                    <c:v>1.24E-2</c:v>
                  </c:pt>
                  <c:pt idx="6">
                    <c:v>4.4799999999999996E-3</c:v>
                  </c:pt>
                  <c:pt idx="7">
                    <c:v>8.0499999999999999E-3</c:v>
                  </c:pt>
                </c:numCache>
              </c:numRef>
            </c:plus>
            <c:minus>
              <c:numRef>
                <c:f>'Thickness Summary'!$I$7:$I$15</c:f>
                <c:numCache>
                  <c:formatCode>General</c:formatCode>
                  <c:ptCount val="9"/>
                  <c:pt idx="0">
                    <c:v>2.14E-3</c:v>
                  </c:pt>
                  <c:pt idx="1">
                    <c:v>2.1700000000000001E-3</c:v>
                  </c:pt>
                  <c:pt idx="2">
                    <c:v>2.1999999999999999E-2</c:v>
                  </c:pt>
                  <c:pt idx="3">
                    <c:v>3.6600000000000001E-3</c:v>
                  </c:pt>
                  <c:pt idx="4">
                    <c:v>8.8000000000000005E-3</c:v>
                  </c:pt>
                  <c:pt idx="5">
                    <c:v>1.24E-2</c:v>
                  </c:pt>
                  <c:pt idx="6">
                    <c:v>4.4799999999999996E-3</c:v>
                  </c:pt>
                  <c:pt idx="7">
                    <c:v>8.0499999999999999E-3</c:v>
                  </c:pt>
                </c:numCache>
              </c:numRef>
            </c:minus>
          </c:errBars>
          <c:errBars>
            <c:errDir val="x"/>
            <c:errBarType val="both"/>
            <c:errValType val="cust"/>
            <c:noEndCap val="0"/>
            <c:plus>
              <c:numRef>
                <c:f>'Thickness Summary'!$I$7:$I$15</c:f>
                <c:numCache>
                  <c:formatCode>General</c:formatCode>
                  <c:ptCount val="9"/>
                  <c:pt idx="0">
                    <c:v>2.14E-3</c:v>
                  </c:pt>
                  <c:pt idx="1">
                    <c:v>2.1700000000000001E-3</c:v>
                  </c:pt>
                  <c:pt idx="2">
                    <c:v>2.1999999999999999E-2</c:v>
                  </c:pt>
                  <c:pt idx="3">
                    <c:v>3.6600000000000001E-3</c:v>
                  </c:pt>
                  <c:pt idx="4">
                    <c:v>8.8000000000000005E-3</c:v>
                  </c:pt>
                  <c:pt idx="5">
                    <c:v>1.24E-2</c:v>
                  </c:pt>
                  <c:pt idx="6">
                    <c:v>4.4799999999999996E-3</c:v>
                  </c:pt>
                  <c:pt idx="7">
                    <c:v>8.0499999999999999E-3</c:v>
                  </c:pt>
                </c:numCache>
              </c:numRef>
            </c:plus>
            <c:minus>
              <c:numRef>
                <c:f>'Thickness Summary'!$I$7:$I$15</c:f>
                <c:numCache>
                  <c:formatCode>General</c:formatCode>
                  <c:ptCount val="9"/>
                  <c:pt idx="0">
                    <c:v>2.14E-3</c:v>
                  </c:pt>
                  <c:pt idx="1">
                    <c:v>2.1700000000000001E-3</c:v>
                  </c:pt>
                  <c:pt idx="2">
                    <c:v>2.1999999999999999E-2</c:v>
                  </c:pt>
                  <c:pt idx="3">
                    <c:v>3.6600000000000001E-3</c:v>
                  </c:pt>
                  <c:pt idx="4">
                    <c:v>8.8000000000000005E-3</c:v>
                  </c:pt>
                  <c:pt idx="5">
                    <c:v>1.24E-2</c:v>
                  </c:pt>
                  <c:pt idx="6">
                    <c:v>4.4799999999999996E-3</c:v>
                  </c:pt>
                  <c:pt idx="7">
                    <c:v>8.0499999999999999E-3</c:v>
                  </c:pt>
                </c:numCache>
              </c:numRef>
            </c:minus>
          </c:errBars>
          <c:xVal>
            <c:numRef>
              <c:f>'Thickness Summary'!$H$7:$H$14</c:f>
              <c:numCache>
                <c:formatCode>General</c:formatCode>
                <c:ptCount val="8"/>
                <c:pt idx="0">
                  <c:v>5.219E-2</c:v>
                </c:pt>
                <c:pt idx="1">
                  <c:v>0.21565000000000001</c:v>
                </c:pt>
                <c:pt idx="2">
                  <c:v>0.38800000000000001</c:v>
                </c:pt>
                <c:pt idx="3">
                  <c:v>0.48209000000000002</c:v>
                </c:pt>
                <c:pt idx="4">
                  <c:v>0.55511999999999995</c:v>
                </c:pt>
                <c:pt idx="5">
                  <c:v>0.77629999999999999</c:v>
                </c:pt>
                <c:pt idx="6">
                  <c:v>0.82757000000000003</c:v>
                </c:pt>
                <c:pt idx="7">
                  <c:v>0.95455000000000001</c:v>
                </c:pt>
              </c:numCache>
            </c:numRef>
          </c:xVal>
          <c:yVal>
            <c:numRef>
              <c:f>'Thickness Summary'!$D$7:$D$14</c:f>
              <c:numCache>
                <c:formatCode>General</c:formatCode>
                <c:ptCount val="8"/>
                <c:pt idx="0">
                  <c:v>43.4</c:v>
                </c:pt>
                <c:pt idx="1">
                  <c:v>40.92</c:v>
                </c:pt>
                <c:pt idx="2">
                  <c:v>39.159999999999997</c:v>
                </c:pt>
                <c:pt idx="3">
                  <c:v>38.61</c:v>
                </c:pt>
                <c:pt idx="4">
                  <c:v>37.21</c:v>
                </c:pt>
                <c:pt idx="5">
                  <c:v>35.61</c:v>
                </c:pt>
                <c:pt idx="6">
                  <c:v>34.61</c:v>
                </c:pt>
                <c:pt idx="7">
                  <c:v>33.65</c:v>
                </c:pt>
              </c:numCache>
            </c:numRef>
          </c:yVal>
          <c:smooth val="0"/>
        </c:ser>
        <c:ser>
          <c:idx val="0"/>
          <c:order val="1"/>
          <c:tx>
            <c:v>fit</c:v>
          </c:tx>
          <c:spPr>
            <a:ln w="12700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'Thickness Summary'!$H$7:$H$14</c:f>
              <c:numCache>
                <c:formatCode>General</c:formatCode>
                <c:ptCount val="8"/>
                <c:pt idx="0">
                  <c:v>5.219E-2</c:v>
                </c:pt>
                <c:pt idx="1">
                  <c:v>0.21565000000000001</c:v>
                </c:pt>
                <c:pt idx="2">
                  <c:v>0.38800000000000001</c:v>
                </c:pt>
                <c:pt idx="3">
                  <c:v>0.48209000000000002</c:v>
                </c:pt>
                <c:pt idx="4">
                  <c:v>0.55511999999999995</c:v>
                </c:pt>
                <c:pt idx="5">
                  <c:v>0.77629999999999999</c:v>
                </c:pt>
                <c:pt idx="6">
                  <c:v>0.82757000000000003</c:v>
                </c:pt>
                <c:pt idx="7">
                  <c:v>0.95455000000000001</c:v>
                </c:pt>
              </c:numCache>
            </c:numRef>
          </c:xVal>
          <c:yVal>
            <c:numRef>
              <c:f>'Thickness Summary'!$E$7:$E$14</c:f>
              <c:numCache>
                <c:formatCode>General</c:formatCode>
                <c:ptCount val="8"/>
                <c:pt idx="0">
                  <c:v>43.312743852363681</c:v>
                </c:pt>
                <c:pt idx="1">
                  <c:v>41.200465279824876</c:v>
                </c:pt>
                <c:pt idx="2">
                  <c:v>39.18553038097545</c:v>
                </c:pt>
                <c:pt idx="3">
                  <c:v>38.166531349206835</c:v>
                </c:pt>
                <c:pt idx="4">
                  <c:v>37.41142158650068</c:v>
                </c:pt>
                <c:pt idx="5">
                  <c:v>35.296457183293313</c:v>
                </c:pt>
                <c:pt idx="6">
                  <c:v>34.839902039663308</c:v>
                </c:pt>
                <c:pt idx="7">
                  <c:v>33.758427407943017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750656"/>
        <c:axId val="167748352"/>
      </c:scatterChart>
      <c:valAx>
        <c:axId val="167748352"/>
        <c:scaling>
          <c:orientation val="minMax"/>
          <c:max val="45"/>
          <c:min val="30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US" sz="1200"/>
                  <a:t>Asym (%)</a:t>
                </a:r>
              </a:p>
            </c:rich>
          </c:tx>
          <c:layout>
            <c:manualLayout>
              <c:xMode val="edge"/>
              <c:yMode val="edge"/>
              <c:x val="3.1542072403671434E-2"/>
              <c:y val="0.3627130122915977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167750656"/>
        <c:crosses val="autoZero"/>
        <c:crossBetween val="midCat"/>
      </c:valAx>
      <c:valAx>
        <c:axId val="167750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US" sz="1200"/>
                  <a:t>Measured Foil thickness (um)</a:t>
                </a:r>
              </a:p>
            </c:rich>
          </c:tx>
          <c:layout>
            <c:manualLayout>
              <c:xMode val="edge"/>
              <c:yMode val="edge"/>
              <c:x val="0.3287735482768796"/>
              <c:y val="0.9082129502660392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167748352"/>
        <c:crosses val="autoZero"/>
        <c:crossBetween val="midCat"/>
      </c:valAx>
      <c:spPr>
        <a:noFill/>
        <a:ln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1826495985339114"/>
          <c:y val="0.2398430154671147"/>
          <c:w val="0.24222207985836089"/>
          <c:h val="0.10999502358647584"/>
        </c:manualLayout>
      </c:layout>
      <c:overlay val="0"/>
      <c:spPr>
        <a:solidFill>
          <a:srgbClr val="FFFFFF"/>
        </a:solidFill>
        <a:ln>
          <a:noFill/>
        </a:ln>
      </c:spPr>
      <c:txPr>
        <a:bodyPr/>
        <a:lstStyle/>
        <a:p>
          <a:pPr>
            <a:defRPr sz="1000" b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7574280" y="571500"/>
    <xdr:ext cx="5151120" cy="4175698"/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7"/>
  <sheetViews>
    <sheetView tabSelected="1" workbookViewId="0">
      <selection activeCell="J22" sqref="J22"/>
    </sheetView>
  </sheetViews>
  <sheetFormatPr defaultRowHeight="13.8" x14ac:dyDescent="0.25"/>
  <cols>
    <col min="1" max="7" width="8.5" customWidth="1"/>
    <col min="10" max="12" width="8.796875" style="2"/>
    <col min="13" max="13" width="11.796875" style="2" bestFit="1" customWidth="1"/>
    <col min="14" max="21" width="8.796875" style="2"/>
    <col min="22" max="22" width="12.19921875" style="2" bestFit="1" customWidth="1"/>
    <col min="23" max="25" width="8.796875" style="2"/>
  </cols>
  <sheetData>
    <row r="1" spans="2:27" x14ac:dyDescent="0.25">
      <c r="E1" t="s">
        <v>0</v>
      </c>
      <c r="F1" t="s">
        <v>1</v>
      </c>
      <c r="G1" t="s">
        <v>2</v>
      </c>
    </row>
    <row r="2" spans="2:27" x14ac:dyDescent="0.25">
      <c r="B2" s="1" t="s">
        <v>3</v>
      </c>
      <c r="C2" s="1"/>
      <c r="E2">
        <v>44.033533283727927</v>
      </c>
      <c r="F2">
        <v>0.31886394596847917</v>
      </c>
    </row>
    <row r="4" spans="2:27" x14ac:dyDescent="0.25">
      <c r="B4" t="s">
        <v>4</v>
      </c>
      <c r="C4" t="s">
        <v>5</v>
      </c>
      <c r="D4" t="s">
        <v>6</v>
      </c>
      <c r="E4" t="s">
        <v>7</v>
      </c>
      <c r="F4" t="s">
        <v>12</v>
      </c>
      <c r="H4" t="s">
        <v>8</v>
      </c>
      <c r="I4" t="s">
        <v>9</v>
      </c>
      <c r="J4"/>
      <c r="K4"/>
      <c r="Z4" s="2"/>
      <c r="AA4" s="2"/>
    </row>
    <row r="5" spans="2:27" x14ac:dyDescent="0.25">
      <c r="B5">
        <v>0</v>
      </c>
      <c r="C5">
        <f>B5*0.1</f>
        <v>0</v>
      </c>
      <c r="E5">
        <f>$E$2/1*$F$2*H5</f>
        <v>0</v>
      </c>
      <c r="J5"/>
      <c r="K5"/>
      <c r="Z5" s="2"/>
      <c r="AA5" s="2"/>
    </row>
    <row r="6" spans="2:27" x14ac:dyDescent="0.25">
      <c r="B6">
        <v>0.05</v>
      </c>
      <c r="C6">
        <f>B6*0.1</f>
        <v>5.000000000000001E-3</v>
      </c>
      <c r="D6">
        <v>43.07</v>
      </c>
      <c r="E6">
        <f>$E$2/1*$F$2*H6</f>
        <v>0</v>
      </c>
      <c r="J6"/>
      <c r="K6"/>
      <c r="Z6" s="2"/>
      <c r="AA6" s="2"/>
    </row>
    <row r="7" spans="2:27" x14ac:dyDescent="0.25">
      <c r="B7">
        <v>0.05</v>
      </c>
      <c r="C7">
        <f t="shared" ref="C7:C15" si="0">B7*0.1</f>
        <v>5.000000000000001E-3</v>
      </c>
      <c r="D7">
        <v>43.4</v>
      </c>
      <c r="E7">
        <f>$E$2/(1+$F$2*H7)</f>
        <v>43.312743852363681</v>
      </c>
      <c r="F7">
        <f>(D7-E7)^2</f>
        <v>7.6136353003308172E-3</v>
      </c>
      <c r="H7">
        <v>5.219E-2</v>
      </c>
      <c r="I7">
        <v>2.14E-3</v>
      </c>
      <c r="J7"/>
      <c r="K7"/>
      <c r="Z7" s="2"/>
      <c r="AA7" s="2"/>
    </row>
    <row r="8" spans="2:27" x14ac:dyDescent="0.25">
      <c r="B8">
        <v>0.22500000000000001</v>
      </c>
      <c r="C8">
        <f t="shared" si="0"/>
        <v>2.2500000000000003E-2</v>
      </c>
      <c r="D8">
        <v>40.92</v>
      </c>
      <c r="E8">
        <f t="shared" ref="E8:E14" si="1">$E$2/(1+$F$2*H8)</f>
        <v>41.200465279824876</v>
      </c>
      <c r="F8">
        <f t="shared" ref="F8:F14" si="2">(D8-E8)^2</f>
        <v>7.866077318724482E-2</v>
      </c>
      <c r="H8">
        <v>0.21565000000000001</v>
      </c>
      <c r="I8">
        <v>2.1700000000000001E-3</v>
      </c>
      <c r="J8"/>
      <c r="K8"/>
      <c r="Z8" s="2"/>
      <c r="AA8" s="2"/>
    </row>
    <row r="9" spans="2:27" x14ac:dyDescent="0.25">
      <c r="B9">
        <v>0.35</v>
      </c>
      <c r="C9">
        <f t="shared" si="0"/>
        <v>3.4999999999999996E-2</v>
      </c>
      <c r="D9">
        <v>39.159999999999997</v>
      </c>
      <c r="E9">
        <f t="shared" si="1"/>
        <v>39.18553038097545</v>
      </c>
      <c r="F9">
        <f t="shared" si="2"/>
        <v>6.5180035275180727E-4</v>
      </c>
      <c r="H9">
        <v>0.38800000000000001</v>
      </c>
      <c r="I9">
        <v>2.1999999999999999E-2</v>
      </c>
      <c r="J9"/>
      <c r="K9"/>
      <c r="Z9" s="2"/>
      <c r="AA9" s="2"/>
    </row>
    <row r="10" spans="2:27" x14ac:dyDescent="0.25">
      <c r="B10">
        <v>0.5</v>
      </c>
      <c r="C10">
        <f t="shared" si="0"/>
        <v>0.05</v>
      </c>
      <c r="D10">
        <v>38.61</v>
      </c>
      <c r="E10">
        <f t="shared" si="1"/>
        <v>38.166531349206835</v>
      </c>
      <c r="F10">
        <f t="shared" si="2"/>
        <v>0.19666444423630963</v>
      </c>
      <c r="H10">
        <v>0.48209000000000002</v>
      </c>
      <c r="I10">
        <v>3.6600000000000001E-3</v>
      </c>
      <c r="J10"/>
      <c r="K10"/>
      <c r="Z10" s="2"/>
      <c r="AA10" s="2"/>
    </row>
    <row r="11" spans="2:27" x14ac:dyDescent="0.25">
      <c r="B11">
        <v>0.625</v>
      </c>
      <c r="C11">
        <f t="shared" si="0"/>
        <v>6.25E-2</v>
      </c>
      <c r="D11">
        <v>37.21</v>
      </c>
      <c r="E11">
        <f t="shared" si="1"/>
        <v>37.41142158650068</v>
      </c>
      <c r="F11">
        <f t="shared" si="2"/>
        <v>4.0570655508450508E-2</v>
      </c>
      <c r="H11">
        <v>0.55511999999999995</v>
      </c>
      <c r="I11">
        <v>8.8000000000000005E-3</v>
      </c>
      <c r="J11"/>
      <c r="K11"/>
      <c r="Z11" s="2"/>
      <c r="AA11" s="2"/>
    </row>
    <row r="12" spans="2:27" x14ac:dyDescent="0.25">
      <c r="B12">
        <v>0.75</v>
      </c>
      <c r="C12">
        <f t="shared" si="0"/>
        <v>7.5000000000000011E-2</v>
      </c>
      <c r="D12">
        <v>35.61</v>
      </c>
      <c r="E12">
        <f t="shared" si="1"/>
        <v>35.296457183293313</v>
      </c>
      <c r="F12">
        <f t="shared" si="2"/>
        <v>9.8309097908362661E-2</v>
      </c>
      <c r="H12">
        <v>0.77629999999999999</v>
      </c>
      <c r="I12">
        <v>1.24E-2</v>
      </c>
      <c r="J12"/>
      <c r="K12"/>
      <c r="Z12" s="2"/>
      <c r="AA12" s="2"/>
    </row>
    <row r="13" spans="2:27" x14ac:dyDescent="0.25">
      <c r="B13">
        <v>0.87</v>
      </c>
      <c r="C13">
        <f t="shared" si="0"/>
        <v>8.7000000000000008E-2</v>
      </c>
      <c r="D13">
        <v>34.61</v>
      </c>
      <c r="E13">
        <f t="shared" si="1"/>
        <v>34.839902039663308</v>
      </c>
      <c r="F13">
        <f t="shared" si="2"/>
        <v>5.2854947841349358E-2</v>
      </c>
      <c r="H13">
        <v>0.82757000000000003</v>
      </c>
      <c r="I13">
        <v>4.4799999999999996E-3</v>
      </c>
      <c r="J13"/>
      <c r="K13"/>
      <c r="Z13" s="2"/>
      <c r="AA13" s="2"/>
    </row>
    <row r="14" spans="2:27" x14ac:dyDescent="0.25">
      <c r="B14">
        <v>1</v>
      </c>
      <c r="C14">
        <f t="shared" si="0"/>
        <v>0.1</v>
      </c>
      <c r="D14">
        <v>33.65</v>
      </c>
      <c r="E14">
        <f t="shared" si="1"/>
        <v>33.758427407943017</v>
      </c>
      <c r="F14">
        <f t="shared" si="2"/>
        <v>1.1756502793241806E-2</v>
      </c>
      <c r="H14">
        <v>0.95455000000000001</v>
      </c>
      <c r="I14">
        <v>8.0499999999999999E-3</v>
      </c>
      <c r="J14"/>
      <c r="K14"/>
      <c r="Z14" s="2"/>
      <c r="AA14" s="2"/>
    </row>
    <row r="15" spans="2:27" x14ac:dyDescent="0.25">
      <c r="B15">
        <v>1.1000000000000001</v>
      </c>
      <c r="C15">
        <f t="shared" si="0"/>
        <v>0.11000000000000001</v>
      </c>
      <c r="E15">
        <f>$E$2/1*H12*H15</f>
        <v>0</v>
      </c>
      <c r="J15"/>
      <c r="K15"/>
      <c r="Z15" s="2"/>
      <c r="AA15" s="2"/>
    </row>
    <row r="16" spans="2:27" x14ac:dyDescent="0.25">
      <c r="F16">
        <f>SUM(F7:F14)</f>
        <v>0.48708185712804147</v>
      </c>
    </row>
    <row r="17" spans="2:5" x14ac:dyDescent="0.25">
      <c r="B17" t="s">
        <v>10</v>
      </c>
    </row>
    <row r="18" spans="2:5" x14ac:dyDescent="0.25">
      <c r="E18" t="s">
        <v>11</v>
      </c>
    </row>
    <row r="19" spans="2:5" x14ac:dyDescent="0.25">
      <c r="B19">
        <v>0.05</v>
      </c>
      <c r="D19">
        <v>31</v>
      </c>
      <c r="E19">
        <v>43.4</v>
      </c>
    </row>
    <row r="20" spans="2:5" x14ac:dyDescent="0.25">
      <c r="B20">
        <v>0.1</v>
      </c>
      <c r="D20">
        <v>30.2</v>
      </c>
      <c r="E20">
        <v>42.28</v>
      </c>
    </row>
    <row r="21" spans="2:5" x14ac:dyDescent="0.25">
      <c r="B21">
        <v>0.35</v>
      </c>
      <c r="D21">
        <v>29.2</v>
      </c>
      <c r="E21">
        <v>40.880000000000003</v>
      </c>
    </row>
    <row r="22" spans="2:5" x14ac:dyDescent="0.25">
      <c r="B22">
        <v>0.45</v>
      </c>
      <c r="D22">
        <v>27.8</v>
      </c>
      <c r="E22">
        <v>38.92</v>
      </c>
    </row>
    <row r="23" spans="2:5" x14ac:dyDescent="0.25">
      <c r="B23">
        <v>0.5</v>
      </c>
      <c r="D23">
        <v>27.3</v>
      </c>
      <c r="E23">
        <v>38.22</v>
      </c>
    </row>
    <row r="24" spans="2:5" x14ac:dyDescent="0.25">
      <c r="B24">
        <v>0.55000000000000004</v>
      </c>
      <c r="D24">
        <v>26.9</v>
      </c>
      <c r="E24">
        <v>37.659999999999997</v>
      </c>
    </row>
    <row r="25" spans="2:5" x14ac:dyDescent="0.25">
      <c r="B25">
        <v>0.85</v>
      </c>
      <c r="D25">
        <v>25.3</v>
      </c>
      <c r="E25">
        <v>35.42</v>
      </c>
    </row>
    <row r="26" spans="2:5" x14ac:dyDescent="0.25">
      <c r="B26">
        <v>0.95</v>
      </c>
      <c r="D26">
        <v>25</v>
      </c>
      <c r="E26">
        <v>35</v>
      </c>
    </row>
    <row r="27" spans="2:5" x14ac:dyDescent="0.25">
      <c r="B27">
        <v>1</v>
      </c>
      <c r="D27">
        <v>24.8</v>
      </c>
      <c r="E27">
        <v>34.72</v>
      </c>
    </row>
  </sheetData>
  <pageMargins left="0" right="0" top="0.39370000000000011" bottom="0.39370000000000011" header="0" footer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Thickness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Marcy Stutzman</dc:creator>
  <cp:lastModifiedBy>Marcy Stutzman</cp:lastModifiedBy>
  <dcterms:created xsi:type="dcterms:W3CDTF">2015-02-18T17:05:56Z</dcterms:created>
  <dcterms:modified xsi:type="dcterms:W3CDTF">2015-06-05T15:27:21Z</dcterms:modified>
</cp:coreProperties>
</file>