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1\Desktop\Kerrmometer\LA system\MMF\mmf 8_01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K10" i="1"/>
  <c r="K11" i="1"/>
  <c r="G9" i="1"/>
  <c r="G10" i="1"/>
  <c r="G11" i="1"/>
  <c r="C9" i="1"/>
  <c r="C10" i="1"/>
  <c r="C11" i="1"/>
  <c r="Q10" i="1" l="1"/>
  <c r="Q11" i="1"/>
  <c r="O11" i="1"/>
  <c r="O10" i="1"/>
  <c r="Q9" i="1"/>
  <c r="O9" i="1"/>
  <c r="Y4" i="1"/>
  <c r="Y5" i="1"/>
  <c r="Y6" i="1"/>
  <c r="Y7" i="1"/>
  <c r="Y8" i="1"/>
  <c r="Y9" i="1"/>
  <c r="Y10" i="1"/>
  <c r="Y3" i="1"/>
  <c r="K8" i="1"/>
  <c r="K4" i="1"/>
  <c r="K5" i="1"/>
  <c r="K6" i="1"/>
  <c r="K7" i="1"/>
  <c r="K3" i="1"/>
  <c r="G4" i="1"/>
  <c r="G5" i="1"/>
  <c r="G6" i="1"/>
  <c r="G7" i="1"/>
  <c r="G8" i="1"/>
  <c r="G3" i="1"/>
  <c r="C4" i="1"/>
  <c r="C5" i="1"/>
  <c r="Q5" i="1" s="1"/>
  <c r="C6" i="1"/>
  <c r="C7" i="1"/>
  <c r="Q7" i="1" s="1"/>
  <c r="C8" i="1"/>
  <c r="C3" i="1"/>
  <c r="W4" i="1"/>
  <c r="W5" i="1"/>
  <c r="W6" i="1"/>
  <c r="W7" i="1"/>
  <c r="W8" i="1"/>
  <c r="W9" i="1"/>
  <c r="W10" i="1"/>
  <c r="W3" i="1"/>
  <c r="O6" i="1" l="1"/>
  <c r="Q8" i="1"/>
  <c r="O8" i="1"/>
  <c r="O7" i="1"/>
  <c r="Q6" i="1"/>
  <c r="O5" i="1"/>
  <c r="Q4" i="1"/>
  <c r="O4" i="1"/>
  <c r="Q3" i="1"/>
  <c r="O3" i="1"/>
</calcChain>
</file>

<file path=xl/sharedStrings.xml><?xml version="1.0" encoding="utf-8"?>
<sst xmlns="http://schemas.openxmlformats.org/spreadsheetml/2006/main" count="18" uniqueCount="17">
  <si>
    <t>Final Kerr Measurements</t>
  </si>
  <si>
    <t>Current</t>
  </si>
  <si>
    <t>Vdc (ave)</t>
  </si>
  <si>
    <t>V1f (ave)</t>
  </si>
  <si>
    <t>Theta k</t>
  </si>
  <si>
    <t>V2f (ave)</t>
  </si>
  <si>
    <t>E k</t>
  </si>
  <si>
    <t>theta k</t>
  </si>
  <si>
    <t>B (kG)</t>
  </si>
  <si>
    <t>Reference</t>
  </si>
  <si>
    <t>theta deg</t>
  </si>
  <si>
    <t>E k deg</t>
  </si>
  <si>
    <t xml:space="preserve"> </t>
  </si>
  <si>
    <t>10.75 mm is center</t>
  </si>
  <si>
    <t xml:space="preserve"> at 9.30 mm</t>
  </si>
  <si>
    <t>pre stage adjustments</t>
  </si>
  <si>
    <t>pat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</si>
</sst>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">
    <xf numFmtId="0" fontId="0" fillId="0" borderId="0" xfId="0"/>
    <xf numFmtId="0" fontId="4" fillId="0" borderId="0" xfId="0" applyFont="1"/>
    <xf numFmtId="0" fontId="2" fillId="0" borderId="0" xfId="0" applyFont="1"/>
    <xf numFmtId="0" fontId="1" fillId="2" borderId="0" xfId="1"/>
    <xf numFmtId="0" fontId="3" fillId="0" borderId="0" xfId="0" applyFont="1"/>
    <xf numFmtId="3" fontId="0" fillId="0" borderId="0" xfId="0" applyNumberFormat="1"/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Kerr</a:t>
            </a:r>
            <a:r>
              <a:rPr lang="en-US" baseline="0"/>
              <a:t> </a:t>
            </a:r>
            <a:r>
              <a:rPr lang="az-Cyrl-AZ" baseline="0">
                <a:latin typeface="Calibri" panose="020F0502020204030204" pitchFamily="34" charset="0"/>
              </a:rPr>
              <a:t>Ө</a:t>
            </a:r>
            <a:r>
              <a:rPr lang="en-US" baseline="0">
                <a:latin typeface="Calibri" panose="020F0502020204030204" pitchFamily="34" charset="0"/>
              </a:rPr>
              <a:t> vs I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8815879265091864"/>
                  <c:y val="-3.696850393700789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Sheet1!$A$3:$A$11</c:f>
              <c:numCache>
                <c:formatCode>General</c:formatCode>
                <c:ptCount val="9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</c:numCache>
            </c:numRef>
          </c:xVal>
          <c:yVal>
            <c:numRef>
              <c:f>Sheet1!$O$3:$O$11</c:f>
              <c:numCache>
                <c:formatCode>General</c:formatCode>
                <c:ptCount val="9"/>
                <c:pt idx="0">
                  <c:v>5.8454828591680851E-4</c:v>
                </c:pt>
                <c:pt idx="1">
                  <c:v>5.8624334307213512E-4</c:v>
                </c:pt>
                <c:pt idx="2">
                  <c:v>5.8944884184015077E-4</c:v>
                </c:pt>
                <c:pt idx="3">
                  <c:v>5.9366137667310676E-4</c:v>
                </c:pt>
                <c:pt idx="4">
                  <c:v>6.0233679045026977E-4</c:v>
                </c:pt>
                <c:pt idx="5">
                  <c:v>6.1272432098005822E-4</c:v>
                </c:pt>
                <c:pt idx="6">
                  <c:v>6.2085082192514507E-4</c:v>
                </c:pt>
                <c:pt idx="7">
                  <c:v>6.3114028101845317E-4</c:v>
                </c:pt>
                <c:pt idx="8">
                  <c:v>6.4117965385269136E-4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3615544"/>
        <c:axId val="413613976"/>
      </c:scatterChart>
      <c:valAx>
        <c:axId val="413615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Current</a:t>
                </a:r>
                <a:r>
                  <a:rPr lang="en-US" sz="1200" baseline="0"/>
                  <a:t> (Amps)</a:t>
                </a:r>
                <a:endParaRPr lang="en-US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613976"/>
        <c:crosses val="autoZero"/>
        <c:crossBetween val="midCat"/>
      </c:valAx>
      <c:valAx>
        <c:axId val="413613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Kerr </a:t>
                </a:r>
                <a:r>
                  <a:rPr lang="az-Cyrl-AZ" sz="1200">
                    <a:latin typeface="Calibri" panose="020F0502020204030204" pitchFamily="34" charset="0"/>
                  </a:rPr>
                  <a:t>Ө</a:t>
                </a:r>
                <a:r>
                  <a:rPr lang="en-US" sz="1200">
                    <a:latin typeface="Calibri" panose="020F0502020204030204" pitchFamily="34" charset="0"/>
                  </a:rPr>
                  <a:t> (rad)</a:t>
                </a:r>
                <a:endParaRPr lang="en-US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6155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12</xdr:row>
      <xdr:rowOff>0</xdr:rowOff>
    </xdr:from>
    <xdr:to>
      <xdr:col>10</xdr:col>
      <xdr:colOff>66675</xdr:colOff>
      <xdr:row>26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20</xdr:col>
      <xdr:colOff>552450</xdr:colOff>
      <xdr:row>18</xdr:row>
      <xdr:rowOff>133350</xdr:rowOff>
    </xdr:from>
    <xdr:to>
      <xdr:col>28</xdr:col>
      <xdr:colOff>260239</xdr:colOff>
      <xdr:row>33</xdr:row>
      <xdr:rowOff>31481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53975" y="3867150"/>
          <a:ext cx="4584589" cy="2755631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476250</xdr:colOff>
      <xdr:row>14</xdr:row>
      <xdr:rowOff>76200</xdr:rowOff>
    </xdr:from>
    <xdr:to>
      <xdr:col>21</xdr:col>
      <xdr:colOff>184039</xdr:colOff>
      <xdr:row>28</xdr:row>
      <xdr:rowOff>164831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410575" y="3048000"/>
          <a:ext cx="4584589" cy="27556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workbookViewId="0">
      <selection activeCell="S8" sqref="S8"/>
    </sheetView>
  </sheetViews>
  <sheetFormatPr defaultRowHeight="15" x14ac:dyDescent="0.25"/>
  <cols>
    <col min="3" max="3" width="9.28515625" customWidth="1"/>
    <col min="7" max="7" width="9.140625" customWidth="1"/>
  </cols>
  <sheetData>
    <row r="1" spans="1:25" ht="39" customHeight="1" x14ac:dyDescent="0.45">
      <c r="A1" s="1" t="s">
        <v>0</v>
      </c>
      <c r="F1" s="4" t="s">
        <v>14</v>
      </c>
      <c r="H1" t="s">
        <v>13</v>
      </c>
      <c r="K1" t="s">
        <v>15</v>
      </c>
      <c r="U1" s="3" t="s">
        <v>9</v>
      </c>
    </row>
    <row r="2" spans="1:25" x14ac:dyDescent="0.25">
      <c r="A2" s="2" t="s">
        <v>1</v>
      </c>
      <c r="C2" t="s">
        <v>2</v>
      </c>
      <c r="D2">
        <v>1</v>
      </c>
      <c r="E2">
        <v>2</v>
      </c>
      <c r="F2">
        <v>3</v>
      </c>
      <c r="G2" t="s">
        <v>3</v>
      </c>
      <c r="H2">
        <v>1</v>
      </c>
      <c r="I2">
        <v>2</v>
      </c>
      <c r="J2">
        <v>3</v>
      </c>
      <c r="K2" t="s">
        <v>5</v>
      </c>
      <c r="L2">
        <v>1</v>
      </c>
      <c r="M2">
        <v>2</v>
      </c>
      <c r="N2">
        <v>3</v>
      </c>
      <c r="O2" t="s">
        <v>4</v>
      </c>
      <c r="Q2" t="s">
        <v>6</v>
      </c>
      <c r="U2" s="3" t="s">
        <v>8</v>
      </c>
      <c r="V2" s="3" t="s">
        <v>7</v>
      </c>
      <c r="W2" s="3" t="s">
        <v>10</v>
      </c>
      <c r="X2" s="3" t="s">
        <v>6</v>
      </c>
      <c r="Y2" s="3" t="s">
        <v>11</v>
      </c>
    </row>
    <row r="3" spans="1:25" x14ac:dyDescent="0.25">
      <c r="A3">
        <v>0</v>
      </c>
      <c r="C3">
        <f>AVERAGE(D3:F3)</f>
        <v>4.5599999999999996</v>
      </c>
      <c r="D3">
        <v>4.5599999999999996</v>
      </c>
      <c r="E3">
        <v>4.57</v>
      </c>
      <c r="F3">
        <v>4.55</v>
      </c>
      <c r="G3">
        <f>AVERAGE(H3:J3)</f>
        <v>0.54500000000000004</v>
      </c>
      <c r="H3">
        <v>0.54400000000000004</v>
      </c>
      <c r="I3">
        <v>0.54500000000000004</v>
      </c>
      <c r="J3">
        <v>0.54600000000000004</v>
      </c>
      <c r="K3">
        <f>AVERAGE(L3:N3)</f>
        <v>3.2553333333333332</v>
      </c>
      <c r="L3">
        <v>3.2559999999999998</v>
      </c>
      <c r="M3">
        <v>3.2559999999999998</v>
      </c>
      <c r="N3">
        <v>3.254</v>
      </c>
      <c r="O3">
        <f>(($K3)/($C3*1000))*((SQRT(2))/(4*0.4317827))</f>
        <v>5.8454828591680851E-4</v>
      </c>
      <c r="Q3">
        <f>(($G3)/($C3*1000))*((SQRT(2))/(4*0.51910983))</f>
        <v>8.1400563859403816E-5</v>
      </c>
      <c r="U3" s="3">
        <v>0.20613650104754253</v>
      </c>
      <c r="V3" s="3">
        <v>2.8992655433169139E-3</v>
      </c>
      <c r="W3" s="3">
        <f>$V3*(180/(PI()))</f>
        <v>0.16611567931976273</v>
      </c>
      <c r="X3" s="3">
        <v>1.12872844173713E-4</v>
      </c>
      <c r="Y3" s="3">
        <f>(X3)*(180/PI())</f>
        <v>6.4671375927915584E-3</v>
      </c>
    </row>
    <row r="4" spans="1:25" x14ac:dyDescent="0.25">
      <c r="A4">
        <v>50</v>
      </c>
      <c r="C4">
        <f>AVERAGE(D4:F4)</f>
        <v>4.5533333333333337</v>
      </c>
      <c r="D4">
        <v>4.57</v>
      </c>
      <c r="E4">
        <v>4.55</v>
      </c>
      <c r="F4">
        <v>4.54</v>
      </c>
      <c r="G4">
        <f t="shared" ref="G4:G11" si="0">AVERAGE(H4:J4)</f>
        <v>0.53966666666666674</v>
      </c>
      <c r="H4">
        <v>0.54</v>
      </c>
      <c r="I4" s="5">
        <v>0.54</v>
      </c>
      <c r="J4">
        <v>0.53900000000000003</v>
      </c>
      <c r="K4">
        <f t="shared" ref="K4:K11" si="1">AVERAGE(L4:N4)</f>
        <v>3.26</v>
      </c>
      <c r="L4">
        <v>3.26</v>
      </c>
      <c r="M4">
        <v>3.258</v>
      </c>
      <c r="N4">
        <v>3.262</v>
      </c>
      <c r="O4">
        <f t="shared" ref="O4:O11" si="2">(($K4)/($C4*1000))*((SQRT(2))/(4*0.4317827))</f>
        <v>5.8624334307213512E-4</v>
      </c>
      <c r="Q4">
        <f t="shared" ref="Q4:Q11" si="3">(($G4)/($C4*1000))*((SQRT(2))/(4*0.51910983))</f>
        <v>8.0721998034976415E-5</v>
      </c>
      <c r="U4" s="3">
        <v>0.76535878545591962</v>
      </c>
      <c r="V4" s="3">
        <v>2.9068506869035873E-3</v>
      </c>
      <c r="W4" s="3">
        <f t="shared" ref="W4:W10" si="4">$V4*(180/(PI()))</f>
        <v>0.16655027603427983</v>
      </c>
      <c r="X4" s="3">
        <v>1.1095034918239943E-4</v>
      </c>
      <c r="Y4" s="3">
        <f t="shared" ref="Y4:Y10" si="5">(X4)*(180/PI())</f>
        <v>6.3569867436542513E-3</v>
      </c>
    </row>
    <row r="5" spans="1:25" x14ac:dyDescent="0.25">
      <c r="A5">
        <v>100</v>
      </c>
      <c r="C5">
        <f t="shared" ref="C5:C11" si="6">AVERAGE(D5:F5)</f>
        <v>4.5420000000000007</v>
      </c>
      <c r="D5">
        <v>4.54</v>
      </c>
      <c r="E5">
        <v>4.54</v>
      </c>
      <c r="F5">
        <v>4.5460000000000003</v>
      </c>
      <c r="G5">
        <f t="shared" si="0"/>
        <v>0.54300000000000004</v>
      </c>
      <c r="H5">
        <v>0.54200000000000004</v>
      </c>
      <c r="I5">
        <v>0.54400000000000004</v>
      </c>
      <c r="J5">
        <v>0.54300000000000004</v>
      </c>
      <c r="K5">
        <f t="shared" si="1"/>
        <v>3.2696666666666672</v>
      </c>
      <c r="L5">
        <v>3.2690000000000001</v>
      </c>
      <c r="M5">
        <v>3.2690000000000001</v>
      </c>
      <c r="N5">
        <v>3.2709999999999999</v>
      </c>
      <c r="O5">
        <f t="shared" si="2"/>
        <v>5.8944884184015077E-4</v>
      </c>
      <c r="Q5">
        <f t="shared" si="3"/>
        <v>8.1423253774553722E-5</v>
      </c>
      <c r="U5" s="3">
        <v>0.93205935957280994</v>
      </c>
      <c r="V5" s="3">
        <v>2.9083017592732444E-3</v>
      </c>
      <c r="W5" s="3">
        <f t="shared" si="4"/>
        <v>0.16663341635682924</v>
      </c>
      <c r="X5" s="3">
        <v>1.0972867107952358E-4</v>
      </c>
      <c r="Y5" s="3">
        <f t="shared" si="5"/>
        <v>6.2869897444359155E-3</v>
      </c>
    </row>
    <row r="6" spans="1:25" x14ac:dyDescent="0.25">
      <c r="A6">
        <v>150</v>
      </c>
      <c r="C6">
        <f t="shared" si="6"/>
        <v>4.53</v>
      </c>
      <c r="D6">
        <v>4.53</v>
      </c>
      <c r="E6">
        <v>4.5199999999999996</v>
      </c>
      <c r="F6">
        <v>4.54</v>
      </c>
      <c r="G6">
        <f t="shared" si="0"/>
        <v>0.55133333333333334</v>
      </c>
      <c r="H6">
        <v>0.55200000000000005</v>
      </c>
      <c r="I6">
        <v>0.55000000000000004</v>
      </c>
      <c r="J6">
        <v>0.55200000000000005</v>
      </c>
      <c r="K6">
        <f t="shared" si="1"/>
        <v>3.2843333333333331</v>
      </c>
      <c r="L6">
        <v>3.286</v>
      </c>
      <c r="M6">
        <v>3.2810000000000001</v>
      </c>
      <c r="N6">
        <v>3.286</v>
      </c>
      <c r="O6">
        <f>(($K6)/($C6*1000))*((SQRT(2))/(4*0.4317827))</f>
        <v>5.9366137667310676E-4</v>
      </c>
      <c r="Q6">
        <f t="shared" si="3"/>
        <v>8.2891844213965989E-5</v>
      </c>
      <c r="U6" s="3">
        <v>1.1543474248849594</v>
      </c>
      <c r="V6" s="3">
        <v>2.9094574149220258E-3</v>
      </c>
      <c r="W6" s="3">
        <f t="shared" si="4"/>
        <v>0.16669963054807485</v>
      </c>
      <c r="X6" s="3">
        <v>1.0901220886898132E-4</v>
      </c>
      <c r="Y6" s="3">
        <f t="shared" si="5"/>
        <v>6.2459394835912311E-3</v>
      </c>
    </row>
    <row r="7" spans="1:25" x14ac:dyDescent="0.25">
      <c r="A7">
        <v>200</v>
      </c>
      <c r="C7">
        <f t="shared" si="6"/>
        <v>4.4833333333333334</v>
      </c>
      <c r="D7">
        <v>4.47</v>
      </c>
      <c r="E7">
        <v>4.4800000000000004</v>
      </c>
      <c r="F7">
        <v>4.5</v>
      </c>
      <c r="G7">
        <f t="shared" si="0"/>
        <v>0.55766666666666675</v>
      </c>
      <c r="H7">
        <v>0.56000000000000005</v>
      </c>
      <c r="I7">
        <v>0.55900000000000005</v>
      </c>
      <c r="J7">
        <v>0.55400000000000005</v>
      </c>
      <c r="K7">
        <f t="shared" si="1"/>
        <v>3.2979999999999996</v>
      </c>
      <c r="L7">
        <v>3.2959999999999998</v>
      </c>
      <c r="M7">
        <v>3.298</v>
      </c>
      <c r="N7">
        <v>3.3</v>
      </c>
      <c r="O7">
        <f t="shared" si="2"/>
        <v>6.0233679045026977E-4</v>
      </c>
      <c r="Q7">
        <f t="shared" si="3"/>
        <v>8.4716774136725027E-5</v>
      </c>
      <c r="U7" s="3">
        <v>1.4636256176486051</v>
      </c>
      <c r="V7" s="3">
        <v>2.908804138378308E-3</v>
      </c>
      <c r="W7" s="3">
        <f t="shared" si="4"/>
        <v>0.16666220055926495</v>
      </c>
      <c r="X7" s="3">
        <v>1.0842188120376454E-4</v>
      </c>
      <c r="Y7" s="3">
        <f t="shared" si="5"/>
        <v>6.2121161998444979E-3</v>
      </c>
    </row>
    <row r="8" spans="1:25" x14ac:dyDescent="0.25">
      <c r="A8">
        <v>250</v>
      </c>
      <c r="C8">
        <f t="shared" si="6"/>
        <v>4.4099999999999993</v>
      </c>
      <c r="D8">
        <v>4.42</v>
      </c>
      <c r="E8">
        <v>4.3899999999999997</v>
      </c>
      <c r="F8">
        <v>4.42</v>
      </c>
      <c r="G8">
        <f t="shared" si="0"/>
        <v>0.55500000000000005</v>
      </c>
      <c r="H8">
        <v>0.55800000000000005</v>
      </c>
      <c r="I8">
        <v>0.55400000000000005</v>
      </c>
      <c r="J8">
        <v>0.55300000000000005</v>
      </c>
      <c r="K8">
        <f t="shared" si="1"/>
        <v>3.2999999999999994</v>
      </c>
      <c r="L8">
        <v>3.3</v>
      </c>
      <c r="M8">
        <v>3.3</v>
      </c>
      <c r="N8">
        <v>3.3</v>
      </c>
      <c r="O8">
        <f t="shared" si="2"/>
        <v>6.1272432098005822E-4</v>
      </c>
      <c r="Q8">
        <f t="shared" si="3"/>
        <v>8.5713681173055079E-5</v>
      </c>
      <c r="U8" s="3">
        <v>1.9162003063157789</v>
      </c>
      <c r="V8" s="3">
        <v>2.9133440433425405E-3</v>
      </c>
      <c r="W8" s="3">
        <f t="shared" si="4"/>
        <v>0.16692231795310594</v>
      </c>
      <c r="X8" s="3">
        <v>1.0519563489011821E-4</v>
      </c>
      <c r="Y8" s="3">
        <f t="shared" si="5"/>
        <v>6.0272659024029228E-3</v>
      </c>
    </row>
    <row r="9" spans="1:25" x14ac:dyDescent="0.25">
      <c r="A9">
        <v>300</v>
      </c>
      <c r="C9">
        <f t="shared" si="6"/>
        <v>4.3166666666666673</v>
      </c>
      <c r="D9">
        <v>4.33</v>
      </c>
      <c r="E9">
        <v>4.29</v>
      </c>
      <c r="F9">
        <v>4.33</v>
      </c>
      <c r="G9">
        <f t="shared" si="0"/>
        <v>0.56033333333333335</v>
      </c>
      <c r="H9">
        <v>0.56000000000000005</v>
      </c>
      <c r="I9">
        <v>0.56100000000000005</v>
      </c>
      <c r="J9">
        <v>0.56000000000000005</v>
      </c>
      <c r="K9">
        <f t="shared" si="1"/>
        <v>3.2730000000000001</v>
      </c>
      <c r="L9">
        <v>3.2770000000000001</v>
      </c>
      <c r="M9">
        <v>3.2730000000000001</v>
      </c>
      <c r="N9">
        <v>3.2690000000000001</v>
      </c>
      <c r="O9">
        <f t="shared" si="2"/>
        <v>6.2085082192514507E-4</v>
      </c>
      <c r="Q9">
        <f t="shared" si="3"/>
        <v>8.8408434158948604E-5</v>
      </c>
      <c r="U9" s="3">
        <v>2.6131583534211331</v>
      </c>
      <c r="V9" s="3">
        <v>2.9201522934316172E-3</v>
      </c>
      <c r="W9" s="3">
        <f t="shared" si="4"/>
        <v>0.16731240194907962</v>
      </c>
      <c r="X9" s="3">
        <v>1.0190834941359726E-4</v>
      </c>
      <c r="Y9" s="3">
        <f t="shared" si="5"/>
        <v>5.8389183185436205E-3</v>
      </c>
    </row>
    <row r="10" spans="1:25" x14ac:dyDescent="0.25">
      <c r="A10">
        <v>350</v>
      </c>
      <c r="C10">
        <f t="shared" si="6"/>
        <v>4.1766666666666667</v>
      </c>
      <c r="D10">
        <v>4.16</v>
      </c>
      <c r="E10">
        <v>4.17</v>
      </c>
      <c r="F10">
        <v>4.2</v>
      </c>
      <c r="G10">
        <f t="shared" si="0"/>
        <v>0.55266666666666675</v>
      </c>
      <c r="H10">
        <v>0.55100000000000005</v>
      </c>
      <c r="I10">
        <v>0.55300000000000005</v>
      </c>
      <c r="J10">
        <v>0.55400000000000005</v>
      </c>
      <c r="K10">
        <f>AVERAGE(L10:N10)</f>
        <v>3.2193333333333332</v>
      </c>
      <c r="L10">
        <v>3.218</v>
      </c>
      <c r="M10">
        <v>3.218</v>
      </c>
      <c r="N10">
        <v>3.222</v>
      </c>
      <c r="O10">
        <f t="shared" si="2"/>
        <v>6.3114028101845317E-4</v>
      </c>
      <c r="Q10">
        <f t="shared" si="3"/>
        <v>9.0121665441142402E-5</v>
      </c>
      <c r="U10" s="3">
        <v>2.8510146946698858</v>
      </c>
      <c r="V10" s="3">
        <v>2.9205532864381325E-3</v>
      </c>
      <c r="W10" s="3">
        <f t="shared" si="4"/>
        <v>0.16733537715596719</v>
      </c>
      <c r="X10" s="3">
        <v>1.0126176973709147E-4</v>
      </c>
      <c r="Y10" s="3">
        <f t="shared" si="5"/>
        <v>5.8018720319609049E-3</v>
      </c>
    </row>
    <row r="11" spans="1:25" x14ac:dyDescent="0.25">
      <c r="A11">
        <v>400</v>
      </c>
      <c r="C11">
        <f t="shared" si="6"/>
        <v>3.9333333333333336</v>
      </c>
      <c r="D11">
        <v>3.93</v>
      </c>
      <c r="E11">
        <v>3.91</v>
      </c>
      <c r="F11">
        <v>3.96</v>
      </c>
      <c r="G11">
        <f t="shared" si="0"/>
        <v>0.5093333333333333</v>
      </c>
      <c r="H11">
        <v>0.51100000000000001</v>
      </c>
      <c r="I11">
        <v>0.50900000000000001</v>
      </c>
      <c r="J11">
        <v>0.50800000000000001</v>
      </c>
      <c r="K11">
        <f t="shared" si="1"/>
        <v>3.08</v>
      </c>
      <c r="L11">
        <v>3.077</v>
      </c>
      <c r="M11">
        <v>3.0750000000000002</v>
      </c>
      <c r="N11">
        <v>3.0880000000000001</v>
      </c>
      <c r="O11">
        <f t="shared" si="2"/>
        <v>6.4117965385269136E-4</v>
      </c>
      <c r="Q11">
        <f t="shared" si="3"/>
        <v>8.819360609421407E-5</v>
      </c>
      <c r="S11" t="s">
        <v>12</v>
      </c>
    </row>
    <row r="19" spans="14:14" x14ac:dyDescent="0.25">
      <c r="N19" t="s">
        <v>16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Hardy</dc:creator>
  <cp:lastModifiedBy>Ben Hardy</cp:lastModifiedBy>
  <dcterms:created xsi:type="dcterms:W3CDTF">2016-07-28T19:17:31Z</dcterms:created>
  <dcterms:modified xsi:type="dcterms:W3CDTF">2016-08-01T20:03:14Z</dcterms:modified>
</cp:coreProperties>
</file>