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39200" yWindow="80" windowWidth="24280" windowHeight="19620" activeTab="2"/>
  </bookViews>
  <sheets>
    <sheet name="gun to quarter" sheetId="1" r:id="rId1"/>
    <sheet name="quarter to HDIce" sheetId="2" r:id="rId2"/>
    <sheet name="Elegant Sourc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F49" i="3"/>
  <c r="F48" i="3"/>
  <c r="F47" i="3"/>
  <c r="F39" i="3"/>
  <c r="G47" i="3"/>
  <c r="F46" i="3"/>
  <c r="F45" i="3"/>
  <c r="F44" i="3"/>
  <c r="F43" i="3"/>
  <c r="F42" i="3"/>
  <c r="F41" i="3"/>
  <c r="F40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P2" i="3"/>
  <c r="O2" i="3"/>
  <c r="N2" i="3"/>
  <c r="M2" i="3"/>
  <c r="L2" i="3"/>
  <c r="K2" i="3"/>
  <c r="J2" i="3"/>
  <c r="I2" i="3"/>
  <c r="H2" i="3"/>
</calcChain>
</file>

<file path=xl/sharedStrings.xml><?xml version="1.0" encoding="utf-8"?>
<sst xmlns="http://schemas.openxmlformats.org/spreadsheetml/2006/main" count="349" uniqueCount="289">
  <si>
    <t>Element</t>
  </si>
  <si>
    <t>Z position</t>
  </si>
  <si>
    <t>Corrector #1, H and V</t>
  </si>
  <si>
    <t>BPM 1</t>
  </si>
  <si>
    <t>Note</t>
  </si>
  <si>
    <t>on 2.5" pipe</t>
  </si>
  <si>
    <t>Solenoid #1</t>
  </si>
  <si>
    <t>Corrector #2, H and V</t>
  </si>
  <si>
    <t>4.5" flange</t>
  </si>
  <si>
    <t>NEG pump</t>
  </si>
  <si>
    <t>Bend magnet</t>
  </si>
  <si>
    <t>Viewer#2</t>
  </si>
  <si>
    <t>Viewer#1</t>
  </si>
  <si>
    <t>Corrector#3, H and V</t>
  </si>
  <si>
    <t>BPM 3</t>
  </si>
  <si>
    <t>Notes2</t>
  </si>
  <si>
    <t>Solenoid#2</t>
  </si>
  <si>
    <t>Viewer#3</t>
  </si>
  <si>
    <t>Hwien</t>
  </si>
  <si>
    <t>Viewer#4</t>
  </si>
  <si>
    <t>Corrector#4, H and V</t>
  </si>
  <si>
    <t>Solenoid#3</t>
  </si>
  <si>
    <t>BPM 4</t>
  </si>
  <si>
    <t>Corrector#5, H and V</t>
  </si>
  <si>
    <t>BPM 5</t>
  </si>
  <si>
    <t>Solenoid#4</t>
  </si>
  <si>
    <t>Chopper 1</t>
  </si>
  <si>
    <t>Corrector#6, H and V</t>
  </si>
  <si>
    <t>Solenoid#5</t>
  </si>
  <si>
    <t>Slit</t>
  </si>
  <si>
    <t>BPM 6</t>
  </si>
  <si>
    <t>Corrector#7, H and V</t>
  </si>
  <si>
    <t>BPM 7</t>
  </si>
  <si>
    <t>Chopper 2</t>
  </si>
  <si>
    <t>Viewer#6</t>
  </si>
  <si>
    <t>Grouping describes the chopper</t>
  </si>
  <si>
    <t>BPM 2</t>
  </si>
  <si>
    <t>a common chamber</t>
  </si>
  <si>
    <t>NEG pump modules</t>
  </si>
  <si>
    <t>on 1.5" pipe</t>
  </si>
  <si>
    <t>BPM 8</t>
  </si>
  <si>
    <t>1/4 CM</t>
  </si>
  <si>
    <t>on 6 way cross</t>
  </si>
  <si>
    <t>inside common chamber</t>
  </si>
  <si>
    <t>same current supply as Solenoid#5</t>
  </si>
  <si>
    <t xml:space="preserve">this </t>
  </si>
  <si>
    <t>section</t>
  </si>
  <si>
    <t>should</t>
  </si>
  <si>
    <t>look very</t>
  </si>
  <si>
    <t>similar to</t>
  </si>
  <si>
    <t>CEBAF</t>
  </si>
  <si>
    <t xml:space="preserve">injector </t>
  </si>
  <si>
    <t>from</t>
  </si>
  <si>
    <t>gun to</t>
  </si>
  <si>
    <t>colored sections represent things that have something in common</t>
  </si>
  <si>
    <t>like occupy same longitudinal location or same vacuum chamber</t>
  </si>
  <si>
    <t>Same Z</t>
  </si>
  <si>
    <t>ion pump #1</t>
  </si>
  <si>
    <t>ion pump #2</t>
  </si>
  <si>
    <t>ion pump #3</t>
  </si>
  <si>
    <t>ion pump #4</t>
  </si>
  <si>
    <t>ion pump #6</t>
  </si>
  <si>
    <t>Insertable Cup FC1</t>
  </si>
  <si>
    <t>sets of corrector pairs</t>
  </si>
  <si>
    <t>ion pumps</t>
  </si>
  <si>
    <t>BPMS</t>
  </si>
  <si>
    <t>valves</t>
  </si>
  <si>
    <t>viewers</t>
  </si>
  <si>
    <t>Viewer#7</t>
  </si>
  <si>
    <t>solenoids</t>
  </si>
  <si>
    <t>insertable cups</t>
  </si>
  <si>
    <t>differential pump cans</t>
  </si>
  <si>
    <t>John's design</t>
  </si>
  <si>
    <t>common 6 way cross</t>
  </si>
  <si>
    <t>350kV Gun</t>
  </si>
  <si>
    <t>Corrector#8, H and V</t>
  </si>
  <si>
    <t>1/4CM</t>
  </si>
  <si>
    <t>viewer</t>
  </si>
  <si>
    <t>ion pump</t>
  </si>
  <si>
    <t>dump</t>
  </si>
  <si>
    <t>insertable cup</t>
  </si>
  <si>
    <t>current monitoring with picoammeters</t>
  </si>
  <si>
    <t>Aperture A3</t>
  </si>
  <si>
    <t>wien</t>
  </si>
  <si>
    <t>Solenoid #6</t>
  </si>
  <si>
    <t>Solenoid #7 (if modeling says we need it)</t>
  </si>
  <si>
    <t xml:space="preserve">region </t>
  </si>
  <si>
    <t>between</t>
  </si>
  <si>
    <t>the chopper</t>
  </si>
  <si>
    <t>and the</t>
  </si>
  <si>
    <t>750 MHz buncher</t>
  </si>
  <si>
    <t>We don't need to install</t>
  </si>
  <si>
    <t xml:space="preserve"> the bpms right away, or ever</t>
  </si>
  <si>
    <t>but I will include them in our count</t>
  </si>
  <si>
    <t>dipole magnet to spectrometer….more on this below</t>
  </si>
  <si>
    <t>Yao cavity</t>
  </si>
  <si>
    <t>Can we put two apertures in this area, seprated by ~ 75cm, to define our launch into chopper?  Can the Wien exit face plate be a smaller hole?</t>
  </si>
  <si>
    <t>Corrector #7, H and V</t>
  </si>
  <si>
    <t>Corrector #8, H and V</t>
  </si>
  <si>
    <t>ion pump supplies</t>
  </si>
  <si>
    <t>ion pump #5</t>
  </si>
  <si>
    <t>Ion pump #7</t>
  </si>
  <si>
    <t>Ion Pump #8</t>
  </si>
  <si>
    <t>Aperture A4, can it be inside a narrow dif pump can? With ion pump #9</t>
  </si>
  <si>
    <t>(one 4.5", and 3 2.75")</t>
  </si>
  <si>
    <t>Viewer#5</t>
  </si>
  <si>
    <t>apertures</t>
  </si>
  <si>
    <t>15 degree dipole</t>
  </si>
  <si>
    <t>~ 30 degree dipole for spectrometer</t>
  </si>
  <si>
    <t>yao cavity</t>
  </si>
  <si>
    <t>anode, two insertable cups, potentially four apertures, spectrometer dump</t>
  </si>
  <si>
    <t xml:space="preserve">total number of magnet cards:  25 </t>
  </si>
  <si>
    <t>apertures need independent ammeter, the cups and dumps could share one</t>
  </si>
  <si>
    <t>Brock cavity somewhere?</t>
  </si>
  <si>
    <t>The spectrometer does not need to be complicated, it is not for measuring energy, since beam energy = gun voltage</t>
  </si>
  <si>
    <t>It will be used to set buncher/laser phases, buncher amplitude</t>
  </si>
  <si>
    <t>30 degree dipole magnet and vacuum can</t>
  </si>
  <si>
    <t>steering magnet</t>
  </si>
  <si>
    <t>harp?</t>
  </si>
  <si>
    <t>brock cavity?</t>
  </si>
  <si>
    <t>ion pump #1 on gun</t>
  </si>
  <si>
    <t>can be CEBAF chamber that we modify</t>
  </si>
  <si>
    <t>skew quads per Alex</t>
  </si>
  <si>
    <t xml:space="preserve"> including one set of steering magnets on spectrometer line, and two skew quads</t>
  </si>
  <si>
    <t>plus include 2 quads</t>
  </si>
  <si>
    <t>Alex wants two skew quads somewhere in this region….</t>
  </si>
  <si>
    <t>plus quad over top of corrector</t>
  </si>
  <si>
    <t>valve#1, pneumatic, 2.75"</t>
  </si>
  <si>
    <t>Corrector#1, H and V</t>
  </si>
  <si>
    <t>BPM1</t>
  </si>
  <si>
    <t>Quad#1</t>
  </si>
  <si>
    <t>same 6 way cross</t>
  </si>
  <si>
    <t>Corrector#2, H and V</t>
  </si>
  <si>
    <t>BPM2</t>
  </si>
  <si>
    <t>Quad#2</t>
  </si>
  <si>
    <t>BPM3</t>
  </si>
  <si>
    <t>Quad#3</t>
  </si>
  <si>
    <t xml:space="preserve">Upstream </t>
  </si>
  <si>
    <t xml:space="preserve">of the </t>
  </si>
  <si>
    <t xml:space="preserve">vertical </t>
  </si>
  <si>
    <t>chicane</t>
  </si>
  <si>
    <t>valve#2, can be manual, 2.75"</t>
  </si>
  <si>
    <t>BPM4</t>
  </si>
  <si>
    <t>Quad#4</t>
  </si>
  <si>
    <t>Questions</t>
  </si>
  <si>
    <t>Ask SRF how many valves to include on either side of 1/4CM</t>
  </si>
  <si>
    <t>Where to put BLMs and how many?</t>
  </si>
  <si>
    <t>Where to put skew quads</t>
  </si>
  <si>
    <t>Where to put valves</t>
  </si>
  <si>
    <t>Differential pump can, how many, and with valves?</t>
  </si>
  <si>
    <t>Quad#5</t>
  </si>
  <si>
    <t>Quad#6</t>
  </si>
  <si>
    <t>BPM6</t>
  </si>
  <si>
    <t>BPM5</t>
  </si>
  <si>
    <t>Quad#7</t>
  </si>
  <si>
    <t>dipole#2</t>
  </si>
  <si>
    <t>dipole#1</t>
  </si>
  <si>
    <t>vertical</t>
  </si>
  <si>
    <t>BPM7</t>
  </si>
  <si>
    <t>Quad#8</t>
  </si>
  <si>
    <t>Quad#9</t>
  </si>
  <si>
    <t>Quad#10</t>
  </si>
  <si>
    <t>Quad#11</t>
  </si>
  <si>
    <t>valve#3, pneumatic, 2.75"</t>
  </si>
  <si>
    <t xml:space="preserve">to </t>
  </si>
  <si>
    <t>HDIce</t>
  </si>
  <si>
    <t>Where to put raster?</t>
  </si>
  <si>
    <t>BPM8</t>
  </si>
  <si>
    <t>Corrector#9, H and V</t>
  </si>
  <si>
    <t>BPM9</t>
  </si>
  <si>
    <t>downstream</t>
  </si>
  <si>
    <t>of HDIce</t>
  </si>
  <si>
    <t>target</t>
  </si>
  <si>
    <t>all on "NEG tube",</t>
  </si>
  <si>
    <t>Parts count</t>
  </si>
  <si>
    <t>bpms</t>
  </si>
  <si>
    <t>corrector magnet pairs</t>
  </si>
  <si>
    <t>quads</t>
  </si>
  <si>
    <t>dipoles</t>
  </si>
  <si>
    <t>dumps</t>
  </si>
  <si>
    <t>current monitoring</t>
  </si>
  <si>
    <t>There will likely be a spectrometer line</t>
  </si>
  <si>
    <t>Valve #4, pneumatic 2.75"</t>
  </si>
  <si>
    <t>Valve #3, can be manual</t>
  </si>
  <si>
    <t>Valve #2, can be manual</t>
  </si>
  <si>
    <t>4.5" valve #1, pneumatic preferred</t>
  </si>
  <si>
    <t>insertable cup? NO, I think we can go "straight ahead" into dump beyond dipole#1</t>
  </si>
  <si>
    <t>need raster magnets in this section</t>
  </si>
  <si>
    <t>need some protection device(s) for HDIce target, FSD when position wrong, or overcurrent</t>
  </si>
  <si>
    <t>Does SRF provide the support stand for 1/4CM?</t>
  </si>
  <si>
    <t>There will be a straight-ahead port through dipole #1</t>
  </si>
  <si>
    <t>can strip line bpms be our Plan A, sensitive enough to detect ~ 1nA beam?</t>
  </si>
  <si>
    <t xml:space="preserve">What will our beam monitors look like upstream of HDIce, fast shut down protection, and beam monitoring? </t>
  </si>
  <si>
    <t>Or can the chicane be out spectrometer?</t>
  </si>
  <si>
    <t>Name</t>
  </si>
  <si>
    <t>Length</t>
  </si>
  <si>
    <t>End Length</t>
  </si>
  <si>
    <t>Center Length</t>
  </si>
  <si>
    <t>Photocathode</t>
  </si>
  <si>
    <t>Cathode-Anode Gap</t>
  </si>
  <si>
    <t>Anode-Flange Gap</t>
  </si>
  <si>
    <t>Bellows</t>
  </si>
  <si>
    <t>Drift (Bellows to BPM)</t>
  </si>
  <si>
    <t>D01</t>
  </si>
  <si>
    <t>BPM (w/ corrector)</t>
  </si>
  <si>
    <t>IPM01
MHV01</t>
  </si>
  <si>
    <t>Drift (BPM to S1)</t>
  </si>
  <si>
    <t>D02</t>
  </si>
  <si>
    <t>Solenoid S1</t>
  </si>
  <si>
    <t>MFH01</t>
  </si>
  <si>
    <t>Drift (S1 to BPM)</t>
  </si>
  <si>
    <t>D03</t>
  </si>
  <si>
    <t>IPM02
MHV02</t>
  </si>
  <si>
    <t>Valve</t>
  </si>
  <si>
    <t>VBV01</t>
  </si>
  <si>
    <t>Drift (Flange to Viewer)</t>
  </si>
  <si>
    <t>D04</t>
  </si>
  <si>
    <t>Viewer</t>
  </si>
  <si>
    <t>ITV01</t>
  </si>
  <si>
    <t>Drift (Viewer to Dipole)</t>
  </si>
  <si>
    <t>D05</t>
  </si>
  <si>
    <t>Dipole</t>
  </si>
  <si>
    <t>MDS01</t>
  </si>
  <si>
    <t>Drift (Dipole to Viewer)</t>
  </si>
  <si>
    <t>D06</t>
  </si>
  <si>
    <t>ITV02</t>
  </si>
  <si>
    <t>Drift (Viewer to Flange)</t>
  </si>
  <si>
    <t>D07</t>
  </si>
  <si>
    <t>IPM03A
MHV03</t>
  </si>
  <si>
    <t>Drift (BPM to S2)</t>
  </si>
  <si>
    <t>D08</t>
  </si>
  <si>
    <t>Solenoid S2</t>
  </si>
  <si>
    <t>MFB02</t>
  </si>
  <si>
    <t>Drift (S2 to BPM)</t>
  </si>
  <si>
    <t>D09</t>
  </si>
  <si>
    <t>Quad (w/ BPM w/ corrector)</t>
  </si>
  <si>
    <t>MQU01
IPM04
MHV04</t>
  </si>
  <si>
    <t>Drift (Quad to viewer cross)</t>
  </si>
  <si>
    <t>D10</t>
  </si>
  <si>
    <t>Viewer cross</t>
  </si>
  <si>
    <t>ITV03</t>
  </si>
  <si>
    <t>Wien Filter</t>
  </si>
  <si>
    <t>MWF01</t>
  </si>
  <si>
    <t>ITV04</t>
  </si>
  <si>
    <t>Drift (viewer cross to Quad)</t>
  </si>
  <si>
    <t>D11</t>
  </si>
  <si>
    <t>MQU02
IPM05
MHV05</t>
  </si>
  <si>
    <t>Faraday Cup</t>
  </si>
  <si>
    <t>IFY01</t>
  </si>
  <si>
    <t>Isolation valve</t>
  </si>
  <si>
    <t>VBV02</t>
  </si>
  <si>
    <t>Gun to Chopper</t>
  </si>
  <si>
    <t>Component Count</t>
  </si>
  <si>
    <t>Sol</t>
  </si>
  <si>
    <t>Cor</t>
  </si>
  <si>
    <t>Dip</t>
  </si>
  <si>
    <t>Quad</t>
  </si>
  <si>
    <t>Wien</t>
  </si>
  <si>
    <t>BPM</t>
  </si>
  <si>
    <t>Fcup</t>
  </si>
  <si>
    <t>View</t>
  </si>
  <si>
    <t>Comment</t>
  </si>
  <si>
    <t>Delta</t>
  </si>
  <si>
    <t>(meter)</t>
  </si>
  <si>
    <t>Chopper 1 to 2</t>
  </si>
  <si>
    <t>Drift (Valve to Solenoid)</t>
  </si>
  <si>
    <t>D12</t>
  </si>
  <si>
    <t>Chopper #1 Solenoid</t>
  </si>
  <si>
    <t>MFA03</t>
  </si>
  <si>
    <t>Chopper #1</t>
  </si>
  <si>
    <t>RF01</t>
  </si>
  <si>
    <t>Drift (C1 to Lens w/ corrector)</t>
  </si>
  <si>
    <t>D13
MHV06</t>
  </si>
  <si>
    <t>Chopping Solenoid MFD</t>
  </si>
  <si>
    <t>MFD04</t>
  </si>
  <si>
    <t>Drift to Midplane</t>
  </si>
  <si>
    <t>D14</t>
  </si>
  <si>
    <t>Chopping Aperture Midplane</t>
  </si>
  <si>
    <t>ISL01</t>
  </si>
  <si>
    <t>Drift from Midplane</t>
  </si>
  <si>
    <t>D15</t>
  </si>
  <si>
    <t>MFD05</t>
  </si>
  <si>
    <t>Drift (Lens to C2 w/ corrector)</t>
  </si>
  <si>
    <t>D16
MHV07</t>
  </si>
  <si>
    <t>Chopper #2</t>
  </si>
  <si>
    <t>RF02</t>
  </si>
  <si>
    <t>Chopper #2 Solenoid</t>
  </si>
  <si>
    <t>MFA06</t>
  </si>
  <si>
    <t>VBV03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</si>
</sst>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rgb="FF0000FF"/>
      <name val="Calibri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15">
    <xf numFmtId="0" fontId="0" fillId="0" borderId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1" applyNumberFormat="0" applyAlignment="0" applyProtection="0"/>
    <xf numFmtId="0" fontId="4" fillId="13" borderId="1" applyNumberFormat="0" applyAlignment="0" applyProtection="0"/>
    <xf numFmtId="0" fontId="6" fillId="14" borderId="0" applyNumberFormat="0" applyBorder="0" applyAlignment="0" applyProtection="0"/>
    <xf numFmtId="0" fontId="5" fillId="15" borderId="2" applyNumberFormat="0" applyFont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left"/>
    </xf>
    <xf numFmtId="0" fontId="0" fillId="9" borderId="0" xfId="0" applyFill="1"/>
    <xf numFmtId="0" fontId="2" fillId="11" borderId="0" xfId="2"/>
    <xf numFmtId="0" fontId="5" fillId="18" borderId="0" xfId="9"/>
    <xf numFmtId="0" fontId="5" fillId="20" borderId="0" xfId="11"/>
    <xf numFmtId="0" fontId="5" fillId="23" borderId="0" xfId="14"/>
    <xf numFmtId="0" fontId="5" fillId="22" borderId="0" xfId="13"/>
    <xf numFmtId="0" fontId="8" fillId="0" borderId="0" xfId="0" applyFont="1" applyAlignment="1">
      <alignment horizontal="left" vertical="center" indent="3" readingOrder="1"/>
    </xf>
    <xf numFmtId="0" fontId="5" fillId="21" borderId="0" xfId="12"/>
    <xf numFmtId="0" fontId="0" fillId="22" borderId="0" xfId="13" applyFont="1"/>
    <xf numFmtId="0" fontId="0" fillId="0" borderId="0" xfId="0" applyAlignment="1">
      <alignment horizontal="center"/>
    </xf>
    <xf numFmtId="0" fontId="7" fillId="16" borderId="0" xfId="7"/>
    <xf numFmtId="0" fontId="0" fillId="20" borderId="0" xfId="11" applyFont="1"/>
    <xf numFmtId="0" fontId="0" fillId="18" borderId="0" xfId="9" applyFont="1"/>
    <xf numFmtId="0" fontId="0" fillId="21" borderId="0" xfId="12" applyFont="1"/>
    <xf numFmtId="0" fontId="5" fillId="0" borderId="0" xfId="13" applyFill="1"/>
    <xf numFmtId="0" fontId="3" fillId="0" borderId="0" xfId="3" applyFill="1" applyBorder="1"/>
    <xf numFmtId="0" fontId="0" fillId="0" borderId="0" xfId="0" applyFill="1" applyBorder="1"/>
    <xf numFmtId="0" fontId="4" fillId="0" borderId="0" xfId="4" applyFill="1" applyBorder="1"/>
    <xf numFmtId="0" fontId="1" fillId="0" borderId="0" xfId="1" applyFill="1" applyBorder="1"/>
    <xf numFmtId="0" fontId="1" fillId="10" borderId="0" xfId="1" applyBorder="1"/>
    <xf numFmtId="0" fontId="5" fillId="23" borderId="1" xfId="14" applyBorder="1"/>
    <xf numFmtId="0" fontId="6" fillId="14" borderId="0" xfId="5" applyBorder="1"/>
    <xf numFmtId="0" fontId="7" fillId="16" borderId="0" xfId="7" applyBorder="1"/>
    <xf numFmtId="0" fontId="0" fillId="23" borderId="0" xfId="14" applyFont="1"/>
    <xf numFmtId="0" fontId="5" fillId="23" borderId="0" xfId="14" applyBorder="1"/>
    <xf numFmtId="0" fontId="1" fillId="10" borderId="5" xfId="1" applyBorder="1"/>
    <xf numFmtId="0" fontId="1" fillId="10" borderId="6" xfId="1" applyBorder="1"/>
    <xf numFmtId="0" fontId="1" fillId="10" borderId="7" xfId="1" applyBorder="1"/>
    <xf numFmtId="0" fontId="1" fillId="10" borderId="8" xfId="1" applyBorder="1"/>
    <xf numFmtId="0" fontId="1" fillId="10" borderId="10" xfId="1" applyBorder="1"/>
    <xf numFmtId="0" fontId="5" fillId="23" borderId="11" xfId="14" applyBorder="1"/>
    <xf numFmtId="0" fontId="5" fillId="23" borderId="12" xfId="14" applyBorder="1"/>
    <xf numFmtId="0" fontId="6" fillId="14" borderId="3" xfId="5" applyBorder="1"/>
    <xf numFmtId="0" fontId="6" fillId="14" borderId="4" xfId="5" applyBorder="1"/>
    <xf numFmtId="0" fontId="6" fillId="14" borderId="9" xfId="5" applyBorder="1"/>
    <xf numFmtId="0" fontId="9" fillId="0" borderId="0" xfId="4" applyFont="1" applyFill="1" applyBorder="1"/>
    <xf numFmtId="0" fontId="0" fillId="15" borderId="2" xfId="6" applyFont="1"/>
    <xf numFmtId="0" fontId="5" fillId="17" borderId="0" xfId="8" applyBorder="1"/>
    <xf numFmtId="0" fontId="0" fillId="23" borderId="0" xfId="14" applyFont="1" applyBorder="1"/>
    <xf numFmtId="0" fontId="7" fillId="19" borderId="0" xfId="10" applyBorder="1"/>
    <xf numFmtId="0" fontId="9" fillId="0" borderId="0" xfId="1" applyFont="1" applyFill="1" applyBorder="1"/>
    <xf numFmtId="0" fontId="9" fillId="10" borderId="0" xfId="1" applyFont="1" applyBorder="1"/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vertical="top"/>
    </xf>
    <xf numFmtId="164" fontId="10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164" fontId="12" fillId="0" borderId="0" xfId="0" applyNumberFormat="1" applyFont="1" applyFill="1" applyAlignment="1">
      <alignment vertical="top"/>
    </xf>
  </cellXfs>
  <cellStyles count="15">
    <cellStyle name="20% - Accent3" xfId="9" builtinId="38"/>
    <cellStyle name="20% - Accent4" xfId="11" builtinId="42"/>
    <cellStyle name="20% - Accent5" xfId="12" builtinId="46"/>
    <cellStyle name="20% - Accent6" xfId="13" builtinId="50"/>
    <cellStyle name="40% - Accent1" xfId="8" builtinId="31"/>
    <cellStyle name="40% - Accent6" xfId="14" builtinId="51"/>
    <cellStyle name="Accent1" xfId="7" builtinId="29"/>
    <cellStyle name="Accent4" xfId="10" builtinId="41"/>
    <cellStyle name="Bad" xfId="2" builtinId="27"/>
    <cellStyle name="Calculation" xfId="4" builtinId="22"/>
    <cellStyle name="Good" xfId="1" builtinId="26"/>
    <cellStyle name="Input" xfId="3" builtinId="20"/>
    <cellStyle name="Neutral" xfId="5" builtinId="28"/>
    <cellStyle name="Normal" xfId="0" builtinId="0"/>
    <cellStyle name="Note" xfId="6" builtin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37</xdr:row>
      <xdr:rowOff>19050</xdr:rowOff>
    </xdr:from>
    <xdr:to>
      <xdr:col>25</xdr:col>
      <xdr:colOff>205202</xdr:colOff>
      <xdr:row>59</xdr:row>
      <xdr:rowOff>19747</xdr:rowOff>
    </xdr:to>
    <xdr:grpSp>
      <xdr:nvGrpSpPr>
        <xdr:cNvPr id="45" name="Group 44"/>
        <xdr:cNvGrpSpPr/>
      </xdr:nvGrpSpPr>
      <xdr:grpSpPr>
        <a:xfrm>
          <a:off x="10677525" y="6597650"/>
          <a:ext cx="10762077" cy="3912297"/>
          <a:chOff x="237907" y="2179637"/>
          <a:chExt cx="9711152" cy="4191697"/>
        </a:xfrm>
      </xdr:grpSpPr>
      <xdr:pic>
        <xdr:nvPicPr>
          <xdr:cNvPr id="4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9064845">
            <a:off x="1640706" y="3905508"/>
            <a:ext cx="576615" cy="8383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" name="Straight Connector 46"/>
          <xdr:cNvSpPr/>
        </xdr:nvSpPr>
        <xdr:spPr>
          <a:xfrm flipV="1">
            <a:off x="1248938" y="3802186"/>
            <a:ext cx="1097280" cy="1188721"/>
          </a:xfrm>
          <a:prstGeom prst="line">
            <a:avLst/>
          </a:prstGeom>
          <a:noFill/>
          <a:ln w="19050">
            <a:solidFill>
              <a:srgbClr val="000000"/>
            </a:solidFill>
            <a:prstDash val="solid"/>
          </a:ln>
        </xdr:spPr>
        <xdr:txBody>
          <a:bodyPr vert="horz" wrap="square" lIns="90000" tIns="45000" rIns="90000" bIns="45000" anchor="ctr" anchorCtr="0" compatLnSpc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rtl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</a:pPr>
            <a:endParaRPr lang="en-US" sz="1800" b="0" i="0" u="none" strike="noStrike" kern="1200">
              <a:ln>
                <a:noFill/>
              </a:ln>
              <a:latin typeface="Arial" pitchFamily="18"/>
              <a:ea typeface="DejaVu Sans" pitchFamily="2"/>
              <a:cs typeface="Lohit Devanagari" pitchFamily="2"/>
            </a:endParaRPr>
          </a:p>
        </xdr:txBody>
      </xdr:sp>
      <xdr:sp macro="" textlink="">
        <xdr:nvSpPr>
          <xdr:cNvPr id="48" name="Freeform 47"/>
          <xdr:cNvSpPr/>
        </xdr:nvSpPr>
        <xdr:spPr>
          <a:xfrm>
            <a:off x="2883699" y="3487907"/>
            <a:ext cx="153720" cy="64008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CFE7E5"/>
          </a:solidFill>
          <a:ln w="0">
            <a:solidFill>
              <a:srgbClr val="808080"/>
            </a:solidFill>
            <a:prstDash val="solid"/>
          </a:ln>
        </xdr:spPr>
        <xdr:txBody>
          <a:bodyPr vert="horz" wrap="square" lIns="90000" tIns="45000" rIns="90000" bIns="45000" anchor="ctr" anchorCtr="0" compatLnSpc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rtl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</a:pPr>
            <a:endParaRPr lang="en-US" sz="1800" b="0" i="0" u="none" strike="noStrike" kern="1200">
              <a:ln>
                <a:noFill/>
              </a:ln>
              <a:latin typeface="Arial" pitchFamily="18"/>
              <a:ea typeface="DejaVu Sans" pitchFamily="2"/>
              <a:cs typeface="Lohit Devanagari" pitchFamily="2"/>
            </a:endParaRPr>
          </a:p>
        </xdr:txBody>
      </xdr:sp>
      <xdr:sp macro="" textlink="">
        <xdr:nvSpPr>
          <xdr:cNvPr id="49" name="TextBox 22"/>
          <xdr:cNvSpPr txBox="1"/>
        </xdr:nvSpPr>
        <xdr:spPr>
          <a:xfrm>
            <a:off x="859547" y="6002002"/>
            <a:ext cx="574196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Gun</a:t>
            </a:r>
          </a:p>
        </xdr:txBody>
      </xdr:sp>
      <xdr:sp macro="" textlink="">
        <xdr:nvSpPr>
          <xdr:cNvPr id="50" name="TextBox 25"/>
          <xdr:cNvSpPr txBox="1"/>
        </xdr:nvSpPr>
        <xdr:spPr>
          <a:xfrm>
            <a:off x="1941940" y="3343201"/>
            <a:ext cx="67678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Bend</a:t>
            </a:r>
          </a:p>
        </xdr:txBody>
      </xdr:sp>
      <xdr:grpSp>
        <xdr:nvGrpSpPr>
          <xdr:cNvPr id="51" name="Group 50"/>
          <xdr:cNvGrpSpPr/>
        </xdr:nvGrpSpPr>
        <xdr:grpSpPr>
          <a:xfrm>
            <a:off x="3382702" y="3223547"/>
            <a:ext cx="689612" cy="709570"/>
            <a:chOff x="3234952" y="3235537"/>
            <a:chExt cx="689612" cy="709570"/>
          </a:xfrm>
        </xdr:grpSpPr>
        <xdr:sp macro="" textlink="">
          <xdr:nvSpPr>
            <xdr:cNvPr id="135" name="Freeform 134"/>
            <xdr:cNvSpPr/>
          </xdr:nvSpPr>
          <xdr:spPr>
            <a:xfrm>
              <a:off x="3311018" y="3670787"/>
              <a:ext cx="537480" cy="27432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54720">
              <a:solidFill>
                <a:srgbClr val="808080"/>
              </a:solidFill>
              <a:prstDash val="solid"/>
            </a:ln>
          </xdr:spPr>
          <xdr:txBody>
            <a:bodyPr vert="horz" wrap="square" lIns="117000" tIns="72000" rIns="117000" bIns="7200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36" name="TextBox 26"/>
            <xdr:cNvSpPr txBox="1"/>
          </xdr:nvSpPr>
          <xdr:spPr>
            <a:xfrm>
              <a:off x="3234952" y="3235537"/>
              <a:ext cx="68961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Wien</a:t>
              </a:r>
            </a:p>
          </xdr:txBody>
        </xdr:sp>
      </xdr:grpSp>
      <xdr:grpSp>
        <xdr:nvGrpSpPr>
          <xdr:cNvPr id="52" name="Group 51"/>
          <xdr:cNvGrpSpPr/>
        </xdr:nvGrpSpPr>
        <xdr:grpSpPr>
          <a:xfrm>
            <a:off x="5689858" y="3052113"/>
            <a:ext cx="978153" cy="1114660"/>
            <a:chOff x="4337946" y="3044076"/>
            <a:chExt cx="978153" cy="1114660"/>
          </a:xfrm>
        </xdr:grpSpPr>
        <xdr:grpSp>
          <xdr:nvGrpSpPr>
            <xdr:cNvPr id="131" name="Group 130"/>
            <xdr:cNvGrpSpPr/>
          </xdr:nvGrpSpPr>
          <xdr:grpSpPr>
            <a:xfrm>
              <a:off x="4638293" y="3427216"/>
              <a:ext cx="460800" cy="731520"/>
              <a:chOff x="4604400" y="3474720"/>
              <a:chExt cx="460800" cy="731520"/>
            </a:xfrm>
          </xdr:grpSpPr>
          <xdr:sp macro="" textlink="">
            <xdr:nvSpPr>
              <xdr:cNvPr id="133" name="Freeform 132"/>
              <xdr:cNvSpPr/>
            </xdr:nvSpPr>
            <xdr:spPr>
              <a:xfrm flipV="1">
                <a:off x="4604400" y="3566160"/>
                <a:ext cx="460800" cy="640080"/>
              </a:xfrm>
              <a:custGeom>
                <a:avLst>
                  <a:gd name="f0" fmla="val 16260000"/>
                  <a:gd name="f1" fmla="val 6191"/>
                </a:avLst>
                <a:gdLst>
                  <a:gd name="f2" fmla="val 21600000"/>
                  <a:gd name="f3" fmla="val 10800000"/>
                  <a:gd name="f4" fmla="val 5400000"/>
                  <a:gd name="f5" fmla="val 180"/>
                  <a:gd name="f6" fmla="val w"/>
                  <a:gd name="f7" fmla="val h"/>
                  <a:gd name="f8" fmla="val 0"/>
                  <a:gd name="f9" fmla="*/ 5419351 1 1725033"/>
                  <a:gd name="f10" fmla="val 10800"/>
                  <a:gd name="f11" fmla="val 21599999"/>
                  <a:gd name="f12" fmla="min 0 21600"/>
                  <a:gd name="f13" fmla="max 0 21600"/>
                  <a:gd name="f14" fmla="*/ f9 1 2"/>
                  <a:gd name="f15" fmla="*/ f6 1 21600"/>
                  <a:gd name="f16" fmla="*/ f7 1 21600"/>
                  <a:gd name="f17" fmla="*/ f9 1 180"/>
                  <a:gd name="f18" fmla="pin 0 f1 10800"/>
                  <a:gd name="f19" fmla="pin 0 f0 21599999"/>
                  <a:gd name="f20" fmla="+- f13 0 f12"/>
                  <a:gd name="f21" fmla="+- 10800 0 f18"/>
                  <a:gd name="f22" fmla="+- 10800 f18 0"/>
                  <a:gd name="f23" fmla="+- 0 0 f19"/>
                  <a:gd name="f24" fmla="*/ f18 f18 1"/>
                  <a:gd name="f25" fmla="*/ f20 1 2"/>
                  <a:gd name="f26" fmla="+- f23 f4 0"/>
                  <a:gd name="f27" fmla="+- f12 f25 0"/>
                  <a:gd name="f28" fmla="*/ f25 f25 1"/>
                  <a:gd name="f29" fmla="min f21 f22"/>
                  <a:gd name="f30" fmla="max f21 f22"/>
                  <a:gd name="f31" fmla="*/ f26 f5 1"/>
                  <a:gd name="f32" fmla="+- f30 0 f29"/>
                  <a:gd name="f33" fmla="*/ f31 1 f3"/>
                  <a:gd name="f34" fmla="*/ f32 1 2"/>
                  <a:gd name="f35" fmla="+- 0 0 f33"/>
                  <a:gd name="f36" fmla="+- f29 f34 0"/>
                  <a:gd name="f37" fmla="*/ f34 f34 1"/>
                  <a:gd name="f38" fmla="val f35"/>
                  <a:gd name="f39" fmla="*/ f38 f17 1"/>
                  <a:gd name="f40" fmla="*/ f38 f9 1"/>
                  <a:gd name="f41" fmla="+- 0 0 f39"/>
                  <a:gd name="f42" fmla="*/ f40 1 f5"/>
                  <a:gd name="f43" fmla="*/ f41 f3 1"/>
                  <a:gd name="f44" fmla="+- 0 0 f42"/>
                  <a:gd name="f45" fmla="*/ f43 1 f9"/>
                  <a:gd name="f46" fmla="+- f44 f9 0"/>
                  <a:gd name="f47" fmla="+- f45 0 f4"/>
                  <a:gd name="f48" fmla="+- f46 f14 0"/>
                  <a:gd name="f49" fmla="sin 1 f47"/>
                  <a:gd name="f50" fmla="cos 1 f47"/>
                  <a:gd name="f51" fmla="+- 0 0 f48"/>
                  <a:gd name="f52" fmla="+- 0 0 f49"/>
                  <a:gd name="f53" fmla="+- 0 0 f50"/>
                  <a:gd name="f54" fmla="*/ f51 f3 1"/>
                  <a:gd name="f55" fmla="*/ 10800 f52 1"/>
                  <a:gd name="f56" fmla="*/ 10800 f53 1"/>
                  <a:gd name="f57" fmla="*/ f54 1 f9"/>
                  <a:gd name="f58" fmla="+- f55 10800 0"/>
                  <a:gd name="f59" fmla="+- f56 10800 0"/>
                  <a:gd name="f60" fmla="+- f57 0 f4"/>
                  <a:gd name="f61" fmla="+- 21600 0 f58"/>
                  <a:gd name="f62" fmla="cos 1 f60"/>
                  <a:gd name="f63" fmla="sin 1 f60"/>
                  <a:gd name="f64" fmla="+- f59 0 f27"/>
                  <a:gd name="f65" fmla="+- f58 0 f27"/>
                  <a:gd name="f66" fmla="+- f58 0 f36"/>
                  <a:gd name="f67" fmla="+- f59 0 f36"/>
                  <a:gd name="f68" fmla="+- 0 0 f62"/>
                  <a:gd name="f69" fmla="+- 0 0 f63"/>
                  <a:gd name="f70" fmla="+- f61 0 f27"/>
                  <a:gd name="f71" fmla="at2 f65 f64"/>
                  <a:gd name="f72" fmla="+- f61 0 f36"/>
                  <a:gd name="f73" fmla="at2 f66 f67"/>
                  <a:gd name="f74" fmla="*/ f18 f68 1"/>
                  <a:gd name="f75" fmla="*/ f18 f69 1"/>
                  <a:gd name="f76" fmla="at2 f70 f64"/>
                  <a:gd name="f77" fmla="+- f71 f4 0"/>
                  <a:gd name="f78" fmla="+- f73 f4 0"/>
                  <a:gd name="f79" fmla="at2 f72 f67"/>
                  <a:gd name="f80" fmla="*/ f74 f74 1"/>
                  <a:gd name="f81" fmla="*/ f75 f75 1"/>
                  <a:gd name="f82" fmla="+- f76 f4 0"/>
                  <a:gd name="f83" fmla="*/ f77 f9 1"/>
                  <a:gd name="f84" fmla="*/ f78 f9 1"/>
                  <a:gd name="f85" fmla="+- f79 f4 0"/>
                  <a:gd name="f86" fmla="+- f80 f81 0"/>
                  <a:gd name="f87" fmla="*/ f82 f9 1"/>
                  <a:gd name="f88" fmla="*/ f83 1 f3"/>
                  <a:gd name="f89" fmla="*/ f84 1 f3"/>
                  <a:gd name="f90" fmla="*/ f85 f9 1"/>
                  <a:gd name="f91" fmla="sqrt f86"/>
                  <a:gd name="f92" fmla="*/ f87 1 f3"/>
                  <a:gd name="f93" fmla="+- 0 0 f88"/>
                  <a:gd name="f94" fmla="+- 0 0 f89"/>
                  <a:gd name="f95" fmla="*/ f90 1 f3"/>
                  <a:gd name="f96" fmla="*/ f24 1 f91"/>
                  <a:gd name="f97" fmla="+- 0 0 f92"/>
                  <a:gd name="f98" fmla="+- 0 0 f93"/>
                  <a:gd name="f99" fmla="+- 0 0 f95"/>
                  <a:gd name="f100" fmla="+- 0 0 f94"/>
                  <a:gd name="f101" fmla="*/ f68 f96 1"/>
                  <a:gd name="f102" fmla="*/ f69 f96 1"/>
                  <a:gd name="f103" fmla="+- 0 0 f97"/>
                  <a:gd name="f104" fmla="*/ f98 f3 1"/>
                  <a:gd name="f105" fmla="*/ f100 f3 1"/>
                  <a:gd name="f106" fmla="+- 0 0 f99"/>
                  <a:gd name="f107" fmla="+- 10800 0 f101"/>
                  <a:gd name="f108" fmla="+- 10800 0 f102"/>
                  <a:gd name="f109" fmla="*/ f103 f3 1"/>
                  <a:gd name="f110" fmla="*/ f104 1 f9"/>
                  <a:gd name="f111" fmla="*/ f105 1 f9"/>
                  <a:gd name="f112" fmla="*/ f106 f3 1"/>
                  <a:gd name="f113" fmla="*/ f107 f15 1"/>
                  <a:gd name="f114" fmla="*/ f108 f16 1"/>
                  <a:gd name="f115" fmla="*/ f109 1 f9"/>
                  <a:gd name="f116" fmla="+- f110 0 f4"/>
                  <a:gd name="f117" fmla="+- f111 0 f4"/>
                  <a:gd name="f118" fmla="*/ f112 1 f9"/>
                  <a:gd name="f119" fmla="+- f115 0 f4"/>
                  <a:gd name="f120" fmla="cos 1 f117"/>
                  <a:gd name="f121" fmla="sin 1 f117"/>
                  <a:gd name="f122" fmla="+- f118 0 f4"/>
                  <a:gd name="f123" fmla="cos 1 f119"/>
                  <a:gd name="f124" fmla="sin 1 f119"/>
                  <a:gd name="f125" fmla="+- f116 0 f119"/>
                  <a:gd name="f126" fmla="+- 0 0 f120"/>
                  <a:gd name="f127" fmla="+- 0 0 f121"/>
                  <a:gd name="f128" fmla="+- f122 0 f117"/>
                  <a:gd name="f129" fmla="+- 0 0 f123"/>
                  <a:gd name="f130" fmla="+- 0 0 f124"/>
                  <a:gd name="f131" fmla="+- f125 0 f2"/>
                  <a:gd name="f132" fmla="*/ f34 f126 1"/>
                  <a:gd name="f133" fmla="*/ f34 f127 1"/>
                  <a:gd name="f134" fmla="+- f128 f2 0"/>
                  <a:gd name="f135" fmla="*/ f25 f129 1"/>
                  <a:gd name="f136" fmla="*/ f25 f130 1"/>
                  <a:gd name="f137" fmla="?: f125 f131 f125"/>
                  <a:gd name="f138" fmla="*/ f132 f132 1"/>
                  <a:gd name="f139" fmla="*/ f133 f133 1"/>
                  <a:gd name="f140" fmla="?: f128 f128 f134"/>
                  <a:gd name="f141" fmla="*/ f135 f135 1"/>
                  <a:gd name="f142" fmla="*/ f136 f136 1"/>
                  <a:gd name="f143" fmla="+- f138 f139 0"/>
                  <a:gd name="f144" fmla="+- f141 f142 0"/>
                  <a:gd name="f145" fmla="sqrt f143"/>
                  <a:gd name="f146" fmla="sqrt f144"/>
                  <a:gd name="f147" fmla="*/ f37 1 f145"/>
                  <a:gd name="f148" fmla="*/ f28 1 f146"/>
                  <a:gd name="f149" fmla="*/ f126 f147 1"/>
                  <a:gd name="f150" fmla="*/ f127 f147 1"/>
                  <a:gd name="f151" fmla="*/ f129 f148 1"/>
                  <a:gd name="f152" fmla="*/ f130 f148 1"/>
                  <a:gd name="f153" fmla="+- f36 0 f149"/>
                  <a:gd name="f154" fmla="+- f36 0 f150"/>
                  <a:gd name="f155" fmla="+- f27 0 f151"/>
                  <a:gd name="f156" fmla="+- f27 0 f152"/>
                </a:gdLst>
                <a:ahLst>
                  <a:ahPolar gdRefR="f1" minR="f8" maxR="f10" gdRefAng="f0" minAng="f8" maxAng="f11">
                    <a:pos x="f113" y="f114"/>
                  </a:ahPolar>
                </a:ahLst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</a:cxnLst>
                <a:rect l="l" t="t" r="r" b="b"/>
                <a:pathLst>
                  <a:path w="21600" h="21600">
                    <a:moveTo>
                      <a:pt x="f155" y="f156"/>
                    </a:moveTo>
                    <a:arcTo wR="f25" hR="f25" stAng="f119" swAng="f137"/>
                    <a:lnTo>
                      <a:pt x="f153" y="f154"/>
                    </a:lnTo>
                    <a:arcTo wR="f34" hR="f34" stAng="f117" swAng="f140"/>
                    <a:close/>
                  </a:path>
                </a:pathLst>
              </a:custGeom>
              <a:solidFill>
                <a:srgbClr val="CFE7E5"/>
              </a:solidFill>
              <a:ln w="0">
                <a:solidFill>
                  <a:srgbClr val="808080"/>
                </a:solidFill>
                <a:prstDash val="solid"/>
              </a:ln>
            </xdr:spPr>
            <xdr:txBody>
              <a:bodyPr vert="horz" wrap="square" lIns="90000" tIns="45000" rIns="90000" bIns="4500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  <xdr:sp macro="" textlink="">
            <xdr:nvSpPr>
              <xdr:cNvPr id="134" name="Freeform 133"/>
              <xdr:cNvSpPr/>
            </xdr:nvSpPr>
            <xdr:spPr>
              <a:xfrm>
                <a:off x="4604400" y="3474720"/>
                <a:ext cx="460800" cy="640080"/>
              </a:xfrm>
              <a:custGeom>
                <a:avLst>
                  <a:gd name="f0" fmla="val 16260000"/>
                  <a:gd name="f1" fmla="val 6191"/>
                </a:avLst>
                <a:gdLst>
                  <a:gd name="f2" fmla="val 21600000"/>
                  <a:gd name="f3" fmla="val 10800000"/>
                  <a:gd name="f4" fmla="val 5400000"/>
                  <a:gd name="f5" fmla="val 180"/>
                  <a:gd name="f6" fmla="val w"/>
                  <a:gd name="f7" fmla="val h"/>
                  <a:gd name="f8" fmla="val 0"/>
                  <a:gd name="f9" fmla="*/ 5419351 1 1725033"/>
                  <a:gd name="f10" fmla="val 10800"/>
                  <a:gd name="f11" fmla="val 21599999"/>
                  <a:gd name="f12" fmla="min 0 21600"/>
                  <a:gd name="f13" fmla="max 0 21600"/>
                  <a:gd name="f14" fmla="*/ f9 1 2"/>
                  <a:gd name="f15" fmla="*/ f6 1 21600"/>
                  <a:gd name="f16" fmla="*/ f7 1 21600"/>
                  <a:gd name="f17" fmla="*/ f9 1 180"/>
                  <a:gd name="f18" fmla="pin 0 f1 10800"/>
                  <a:gd name="f19" fmla="pin 0 f0 21599999"/>
                  <a:gd name="f20" fmla="+- f13 0 f12"/>
                  <a:gd name="f21" fmla="+- 10800 0 f18"/>
                  <a:gd name="f22" fmla="+- 10800 f18 0"/>
                  <a:gd name="f23" fmla="+- 0 0 f19"/>
                  <a:gd name="f24" fmla="*/ f18 f18 1"/>
                  <a:gd name="f25" fmla="*/ f20 1 2"/>
                  <a:gd name="f26" fmla="+- f23 f4 0"/>
                  <a:gd name="f27" fmla="+- f12 f25 0"/>
                  <a:gd name="f28" fmla="*/ f25 f25 1"/>
                  <a:gd name="f29" fmla="min f21 f22"/>
                  <a:gd name="f30" fmla="max f21 f22"/>
                  <a:gd name="f31" fmla="*/ f26 f5 1"/>
                  <a:gd name="f32" fmla="+- f30 0 f29"/>
                  <a:gd name="f33" fmla="*/ f31 1 f3"/>
                  <a:gd name="f34" fmla="*/ f32 1 2"/>
                  <a:gd name="f35" fmla="+- 0 0 f33"/>
                  <a:gd name="f36" fmla="+- f29 f34 0"/>
                  <a:gd name="f37" fmla="*/ f34 f34 1"/>
                  <a:gd name="f38" fmla="val f35"/>
                  <a:gd name="f39" fmla="*/ f38 f17 1"/>
                  <a:gd name="f40" fmla="*/ f38 f9 1"/>
                  <a:gd name="f41" fmla="+- 0 0 f39"/>
                  <a:gd name="f42" fmla="*/ f40 1 f5"/>
                  <a:gd name="f43" fmla="*/ f41 f3 1"/>
                  <a:gd name="f44" fmla="+- 0 0 f42"/>
                  <a:gd name="f45" fmla="*/ f43 1 f9"/>
                  <a:gd name="f46" fmla="+- f44 f9 0"/>
                  <a:gd name="f47" fmla="+- f45 0 f4"/>
                  <a:gd name="f48" fmla="+- f46 f14 0"/>
                  <a:gd name="f49" fmla="sin 1 f47"/>
                  <a:gd name="f50" fmla="cos 1 f47"/>
                  <a:gd name="f51" fmla="+- 0 0 f48"/>
                  <a:gd name="f52" fmla="+- 0 0 f49"/>
                  <a:gd name="f53" fmla="+- 0 0 f50"/>
                  <a:gd name="f54" fmla="*/ f51 f3 1"/>
                  <a:gd name="f55" fmla="*/ 10800 f52 1"/>
                  <a:gd name="f56" fmla="*/ 10800 f53 1"/>
                  <a:gd name="f57" fmla="*/ f54 1 f9"/>
                  <a:gd name="f58" fmla="+- f55 10800 0"/>
                  <a:gd name="f59" fmla="+- f56 10800 0"/>
                  <a:gd name="f60" fmla="+- f57 0 f4"/>
                  <a:gd name="f61" fmla="+- 21600 0 f58"/>
                  <a:gd name="f62" fmla="cos 1 f60"/>
                  <a:gd name="f63" fmla="sin 1 f60"/>
                  <a:gd name="f64" fmla="+- f59 0 f27"/>
                  <a:gd name="f65" fmla="+- f58 0 f27"/>
                  <a:gd name="f66" fmla="+- f58 0 f36"/>
                  <a:gd name="f67" fmla="+- f59 0 f36"/>
                  <a:gd name="f68" fmla="+- 0 0 f62"/>
                  <a:gd name="f69" fmla="+- 0 0 f63"/>
                  <a:gd name="f70" fmla="+- f61 0 f27"/>
                  <a:gd name="f71" fmla="at2 f65 f64"/>
                  <a:gd name="f72" fmla="+- f61 0 f36"/>
                  <a:gd name="f73" fmla="at2 f66 f67"/>
                  <a:gd name="f74" fmla="*/ f18 f68 1"/>
                  <a:gd name="f75" fmla="*/ f18 f69 1"/>
                  <a:gd name="f76" fmla="at2 f70 f64"/>
                  <a:gd name="f77" fmla="+- f71 f4 0"/>
                  <a:gd name="f78" fmla="+- f73 f4 0"/>
                  <a:gd name="f79" fmla="at2 f72 f67"/>
                  <a:gd name="f80" fmla="*/ f74 f74 1"/>
                  <a:gd name="f81" fmla="*/ f75 f75 1"/>
                  <a:gd name="f82" fmla="+- f76 f4 0"/>
                  <a:gd name="f83" fmla="*/ f77 f9 1"/>
                  <a:gd name="f84" fmla="*/ f78 f9 1"/>
                  <a:gd name="f85" fmla="+- f79 f4 0"/>
                  <a:gd name="f86" fmla="+- f80 f81 0"/>
                  <a:gd name="f87" fmla="*/ f82 f9 1"/>
                  <a:gd name="f88" fmla="*/ f83 1 f3"/>
                  <a:gd name="f89" fmla="*/ f84 1 f3"/>
                  <a:gd name="f90" fmla="*/ f85 f9 1"/>
                  <a:gd name="f91" fmla="sqrt f86"/>
                  <a:gd name="f92" fmla="*/ f87 1 f3"/>
                  <a:gd name="f93" fmla="+- 0 0 f88"/>
                  <a:gd name="f94" fmla="+- 0 0 f89"/>
                  <a:gd name="f95" fmla="*/ f90 1 f3"/>
                  <a:gd name="f96" fmla="*/ f24 1 f91"/>
                  <a:gd name="f97" fmla="+- 0 0 f92"/>
                  <a:gd name="f98" fmla="+- 0 0 f93"/>
                  <a:gd name="f99" fmla="+- 0 0 f95"/>
                  <a:gd name="f100" fmla="+- 0 0 f94"/>
                  <a:gd name="f101" fmla="*/ f68 f96 1"/>
                  <a:gd name="f102" fmla="*/ f69 f96 1"/>
                  <a:gd name="f103" fmla="+- 0 0 f97"/>
                  <a:gd name="f104" fmla="*/ f98 f3 1"/>
                  <a:gd name="f105" fmla="*/ f100 f3 1"/>
                  <a:gd name="f106" fmla="+- 0 0 f99"/>
                  <a:gd name="f107" fmla="+- 10800 0 f101"/>
                  <a:gd name="f108" fmla="+- 10800 0 f102"/>
                  <a:gd name="f109" fmla="*/ f103 f3 1"/>
                  <a:gd name="f110" fmla="*/ f104 1 f9"/>
                  <a:gd name="f111" fmla="*/ f105 1 f9"/>
                  <a:gd name="f112" fmla="*/ f106 f3 1"/>
                  <a:gd name="f113" fmla="*/ f107 f15 1"/>
                  <a:gd name="f114" fmla="*/ f108 f16 1"/>
                  <a:gd name="f115" fmla="*/ f109 1 f9"/>
                  <a:gd name="f116" fmla="+- f110 0 f4"/>
                  <a:gd name="f117" fmla="+- f111 0 f4"/>
                  <a:gd name="f118" fmla="*/ f112 1 f9"/>
                  <a:gd name="f119" fmla="+- f115 0 f4"/>
                  <a:gd name="f120" fmla="cos 1 f117"/>
                  <a:gd name="f121" fmla="sin 1 f117"/>
                  <a:gd name="f122" fmla="+- f118 0 f4"/>
                  <a:gd name="f123" fmla="cos 1 f119"/>
                  <a:gd name="f124" fmla="sin 1 f119"/>
                  <a:gd name="f125" fmla="+- f116 0 f119"/>
                  <a:gd name="f126" fmla="+- 0 0 f120"/>
                  <a:gd name="f127" fmla="+- 0 0 f121"/>
                  <a:gd name="f128" fmla="+- f122 0 f117"/>
                  <a:gd name="f129" fmla="+- 0 0 f123"/>
                  <a:gd name="f130" fmla="+- 0 0 f124"/>
                  <a:gd name="f131" fmla="+- f125 0 f2"/>
                  <a:gd name="f132" fmla="*/ f34 f126 1"/>
                  <a:gd name="f133" fmla="*/ f34 f127 1"/>
                  <a:gd name="f134" fmla="+- f128 f2 0"/>
                  <a:gd name="f135" fmla="*/ f25 f129 1"/>
                  <a:gd name="f136" fmla="*/ f25 f130 1"/>
                  <a:gd name="f137" fmla="?: f125 f131 f125"/>
                  <a:gd name="f138" fmla="*/ f132 f132 1"/>
                  <a:gd name="f139" fmla="*/ f133 f133 1"/>
                  <a:gd name="f140" fmla="?: f128 f128 f134"/>
                  <a:gd name="f141" fmla="*/ f135 f135 1"/>
                  <a:gd name="f142" fmla="*/ f136 f136 1"/>
                  <a:gd name="f143" fmla="+- f138 f139 0"/>
                  <a:gd name="f144" fmla="+- f141 f142 0"/>
                  <a:gd name="f145" fmla="sqrt f143"/>
                  <a:gd name="f146" fmla="sqrt f144"/>
                  <a:gd name="f147" fmla="*/ f37 1 f145"/>
                  <a:gd name="f148" fmla="*/ f28 1 f146"/>
                  <a:gd name="f149" fmla="*/ f126 f147 1"/>
                  <a:gd name="f150" fmla="*/ f127 f147 1"/>
                  <a:gd name="f151" fmla="*/ f129 f148 1"/>
                  <a:gd name="f152" fmla="*/ f130 f148 1"/>
                  <a:gd name="f153" fmla="+- f36 0 f149"/>
                  <a:gd name="f154" fmla="+- f36 0 f150"/>
                  <a:gd name="f155" fmla="+- f27 0 f151"/>
                  <a:gd name="f156" fmla="+- f27 0 f152"/>
                </a:gdLst>
                <a:ahLst>
                  <a:ahPolar gdRefR="f1" minR="f8" maxR="f10" gdRefAng="f0" minAng="f8" maxAng="f11">
                    <a:pos x="f113" y="f114"/>
                  </a:ahPolar>
                </a:ahLst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</a:cxnLst>
                <a:rect l="l" t="t" r="r" b="b"/>
                <a:pathLst>
                  <a:path w="21600" h="21600">
                    <a:moveTo>
                      <a:pt x="f155" y="f156"/>
                    </a:moveTo>
                    <a:arcTo wR="f25" hR="f25" stAng="f119" swAng="f137"/>
                    <a:lnTo>
                      <a:pt x="f153" y="f154"/>
                    </a:lnTo>
                    <a:arcTo wR="f34" hR="f34" stAng="f117" swAng="f140"/>
                    <a:close/>
                  </a:path>
                </a:pathLst>
              </a:custGeom>
              <a:solidFill>
                <a:srgbClr val="CFE7E5"/>
              </a:solidFill>
              <a:ln w="0">
                <a:solidFill>
                  <a:srgbClr val="808080"/>
                </a:solidFill>
                <a:prstDash val="solid"/>
              </a:ln>
            </xdr:spPr>
            <xdr:txBody>
              <a:bodyPr vert="horz" wrap="square" lIns="90000" tIns="45000" rIns="90000" bIns="4500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</xdr:grpSp>
        <xdr:sp macro="" textlink="">
          <xdr:nvSpPr>
            <xdr:cNvPr id="132" name="TextBox 27"/>
            <xdr:cNvSpPr txBox="1"/>
          </xdr:nvSpPr>
          <xdr:spPr>
            <a:xfrm>
              <a:off x="4337946" y="3044076"/>
              <a:ext cx="97815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Buncher</a:t>
              </a:r>
            </a:p>
          </xdr:txBody>
        </xdr:sp>
      </xdr:grpSp>
      <xdr:sp macro="" textlink="">
        <xdr:nvSpPr>
          <xdr:cNvPr id="53" name="TextBox 28"/>
          <xdr:cNvSpPr txBox="1"/>
        </xdr:nvSpPr>
        <xdr:spPr>
          <a:xfrm>
            <a:off x="3848947" y="2822610"/>
            <a:ext cx="207338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1497 MHz choppers</a:t>
            </a:r>
          </a:p>
        </xdr:txBody>
      </xdr:sp>
      <xdr:sp macro="" textlink="">
        <xdr:nvSpPr>
          <xdr:cNvPr id="54" name="Freeform 53"/>
          <xdr:cNvSpPr/>
        </xdr:nvSpPr>
        <xdr:spPr>
          <a:xfrm>
            <a:off x="7554912" y="3186465"/>
            <a:ext cx="1459080" cy="118871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solidFill>
            <a:srgbClr val="CFE7E5"/>
          </a:solidFill>
          <a:ln w="0">
            <a:solidFill>
              <a:srgbClr val="808080"/>
            </a:solidFill>
            <a:prstDash val="solid"/>
          </a:ln>
        </xdr:spPr>
        <xdr:txBody>
          <a:bodyPr vert="horz" wrap="square" lIns="90000" tIns="45000" rIns="90000" bIns="45000" anchor="ctr" anchorCtr="0" compatLnSpc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rtl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</a:pPr>
            <a:endParaRPr lang="en-US" sz="1800" b="0" i="0" u="none" strike="noStrike" kern="1200">
              <a:ln>
                <a:noFill/>
              </a:ln>
              <a:latin typeface="Arial" pitchFamily="18"/>
              <a:ea typeface="DejaVu Sans" pitchFamily="2"/>
              <a:cs typeface="Lohit Devanagari" pitchFamily="2"/>
            </a:endParaRPr>
          </a:p>
        </xdr:txBody>
      </xdr:sp>
      <xdr:grpSp>
        <xdr:nvGrpSpPr>
          <xdr:cNvPr id="55" name="Group 54"/>
          <xdr:cNvGrpSpPr/>
        </xdr:nvGrpSpPr>
        <xdr:grpSpPr>
          <a:xfrm>
            <a:off x="4218249" y="3257965"/>
            <a:ext cx="3203396" cy="1621951"/>
            <a:chOff x="4218249" y="3257965"/>
            <a:chExt cx="3203396" cy="1621951"/>
          </a:xfrm>
        </xdr:grpSpPr>
        <xdr:sp macro="" textlink="">
          <xdr:nvSpPr>
            <xdr:cNvPr id="128" name="TextBox 29"/>
            <xdr:cNvSpPr txBox="1"/>
          </xdr:nvSpPr>
          <xdr:spPr>
            <a:xfrm>
              <a:off x="6980499" y="4248600"/>
              <a:ext cx="441146" cy="3741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A4</a:t>
              </a:r>
            </a:p>
          </xdr:txBody>
        </xdr:sp>
        <xdr:sp macro="" textlink="">
          <xdr:nvSpPr>
            <xdr:cNvPr id="129" name="Freeform 128"/>
            <xdr:cNvSpPr/>
          </xdr:nvSpPr>
          <xdr:spPr>
            <a:xfrm>
              <a:off x="7165389" y="3257965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30" name="Freeform 129"/>
            <xdr:cNvSpPr/>
          </xdr:nvSpPr>
          <xdr:spPr>
            <a:xfrm>
              <a:off x="7184078" y="3869471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37" name="Freeform 136"/>
            <xdr:cNvSpPr/>
          </xdr:nvSpPr>
          <xdr:spPr>
            <a:xfrm>
              <a:off x="4365039" y="3277015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38" name="Freeform 137"/>
            <xdr:cNvSpPr/>
          </xdr:nvSpPr>
          <xdr:spPr>
            <a:xfrm>
              <a:off x="4355153" y="3888521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41" name="TextBox 29"/>
            <xdr:cNvSpPr txBox="1"/>
          </xdr:nvSpPr>
          <xdr:spPr>
            <a:xfrm>
              <a:off x="4218249" y="4505775"/>
              <a:ext cx="441146" cy="3741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A2</a:t>
              </a:r>
            </a:p>
          </xdr:txBody>
        </xdr:sp>
      </xdr:grpSp>
      <xdr:sp macro="" textlink="">
        <xdr:nvSpPr>
          <xdr:cNvPr id="56" name="TextBox 30"/>
          <xdr:cNvSpPr txBox="1"/>
        </xdr:nvSpPr>
        <xdr:spPr>
          <a:xfrm>
            <a:off x="7723790" y="3260868"/>
            <a:ext cx="841897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1/4CM</a:t>
            </a:r>
          </a:p>
        </xdr:txBody>
      </xdr:sp>
      <xdr:sp macro="" textlink="">
        <xdr:nvSpPr>
          <xdr:cNvPr id="57" name="Straight Connector 56"/>
          <xdr:cNvSpPr/>
        </xdr:nvSpPr>
        <xdr:spPr>
          <a:xfrm>
            <a:off x="2346218" y="3802186"/>
            <a:ext cx="7602841" cy="0"/>
          </a:xfrm>
          <a:prstGeom prst="line">
            <a:avLst/>
          </a:prstGeom>
          <a:noFill/>
          <a:ln w="18360">
            <a:solidFill>
              <a:srgbClr val="000000"/>
            </a:solidFill>
            <a:prstDash val="solid"/>
            <a:tailEnd type="arrow"/>
          </a:ln>
        </xdr:spPr>
        <xdr:txBody>
          <a:bodyPr vert="horz" wrap="square" lIns="99720" tIns="54720" rIns="99720" bIns="54720" anchor="ctr" anchorCtr="0" compatLnSpc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rtl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</a:pPr>
            <a:endParaRPr lang="en-US" sz="1800" b="0" i="0" u="none" strike="noStrike" kern="1200">
              <a:ln>
                <a:noFill/>
              </a:ln>
              <a:latin typeface="Arial" pitchFamily="18"/>
              <a:ea typeface="DejaVu Sans" pitchFamily="2"/>
              <a:cs typeface="Lohit Devanagari" pitchFamily="2"/>
            </a:endParaRPr>
          </a:p>
        </xdr:txBody>
      </xdr:sp>
      <xdr:grpSp>
        <xdr:nvGrpSpPr>
          <xdr:cNvPr id="58" name="Group 57"/>
          <xdr:cNvGrpSpPr/>
        </xdr:nvGrpSpPr>
        <xdr:grpSpPr>
          <a:xfrm>
            <a:off x="3883157" y="3252122"/>
            <a:ext cx="2889071" cy="1621951"/>
            <a:chOff x="2574781" y="3274457"/>
            <a:chExt cx="2889071" cy="1621951"/>
          </a:xfrm>
        </xdr:grpSpPr>
        <xdr:sp macro="" textlink="">
          <xdr:nvSpPr>
            <xdr:cNvPr id="125" name="Freeform 124"/>
            <xdr:cNvSpPr/>
          </xdr:nvSpPr>
          <xdr:spPr>
            <a:xfrm>
              <a:off x="5226646" y="3274457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26" name="Freeform 125"/>
            <xdr:cNvSpPr/>
          </xdr:nvSpPr>
          <xdr:spPr>
            <a:xfrm>
              <a:off x="5226285" y="3905013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27" name="TextBox 45"/>
            <xdr:cNvSpPr txBox="1"/>
          </xdr:nvSpPr>
          <xdr:spPr>
            <a:xfrm>
              <a:off x="5022706" y="4274617"/>
              <a:ext cx="441146" cy="3741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A3</a:t>
              </a:r>
            </a:p>
          </xdr:txBody>
        </xdr:sp>
        <xdr:sp macro="" textlink="">
          <xdr:nvSpPr>
            <xdr:cNvPr id="139" name="Freeform 138"/>
            <xdr:cNvSpPr/>
          </xdr:nvSpPr>
          <xdr:spPr>
            <a:xfrm>
              <a:off x="2826346" y="3274457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40" name="Freeform 139"/>
            <xdr:cNvSpPr/>
          </xdr:nvSpPr>
          <xdr:spPr>
            <a:xfrm>
              <a:off x="2825985" y="3905013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42" name="TextBox 45"/>
            <xdr:cNvSpPr txBox="1"/>
          </xdr:nvSpPr>
          <xdr:spPr>
            <a:xfrm>
              <a:off x="2574781" y="4522267"/>
              <a:ext cx="441146" cy="3741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A1</a:t>
              </a:r>
            </a:p>
          </xdr:txBody>
        </xdr:sp>
      </xdr:grpSp>
      <xdr:sp macro="" textlink="">
        <xdr:nvSpPr>
          <xdr:cNvPr id="59" name="TextBox 16"/>
          <xdr:cNvSpPr txBox="1"/>
        </xdr:nvSpPr>
        <xdr:spPr>
          <a:xfrm>
            <a:off x="1782998" y="4449758"/>
            <a:ext cx="301686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1</a:t>
            </a:r>
          </a:p>
        </xdr:txBody>
      </xdr:sp>
      <xdr:sp macro="" textlink="">
        <xdr:nvSpPr>
          <xdr:cNvPr id="60" name="TextBox 36"/>
          <xdr:cNvSpPr txBox="1"/>
        </xdr:nvSpPr>
        <xdr:spPr>
          <a:xfrm>
            <a:off x="2871972" y="4098071"/>
            <a:ext cx="301686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2</a:t>
            </a:r>
          </a:p>
        </xdr:txBody>
      </xdr:sp>
      <xdr:grpSp>
        <xdr:nvGrpSpPr>
          <xdr:cNvPr id="61" name="Group 60"/>
          <xdr:cNvGrpSpPr/>
        </xdr:nvGrpSpPr>
        <xdr:grpSpPr>
          <a:xfrm>
            <a:off x="4272753" y="3343201"/>
            <a:ext cx="1440414" cy="1149326"/>
            <a:chOff x="5395434" y="5180857"/>
            <a:chExt cx="1440414" cy="1149326"/>
          </a:xfrm>
        </xdr:grpSpPr>
        <xdr:sp macro="" textlink="">
          <xdr:nvSpPr>
            <xdr:cNvPr id="67" name="TextBox 41"/>
            <xdr:cNvSpPr txBox="1"/>
          </xdr:nvSpPr>
          <xdr:spPr>
            <a:xfrm>
              <a:off x="5395434" y="5960851"/>
              <a:ext cx="301686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/>
                <a:t>3</a:t>
              </a:r>
            </a:p>
          </xdr:txBody>
        </xdr:sp>
        <xdr:grpSp>
          <xdr:nvGrpSpPr>
            <xdr:cNvPr id="68" name="Group 67"/>
            <xdr:cNvGrpSpPr/>
          </xdr:nvGrpSpPr>
          <xdr:grpSpPr>
            <a:xfrm>
              <a:off x="5499837" y="5180857"/>
              <a:ext cx="1336011" cy="1145066"/>
              <a:chOff x="5520522" y="3339680"/>
              <a:chExt cx="1336011" cy="1145066"/>
            </a:xfrm>
          </xdr:grpSpPr>
          <xdr:sp macro="" textlink="">
            <xdr:nvSpPr>
              <xdr:cNvPr id="69" name="Freeform 68"/>
              <xdr:cNvSpPr/>
            </xdr:nvSpPr>
            <xdr:spPr>
              <a:xfrm>
                <a:off x="5520522" y="3476840"/>
                <a:ext cx="153360" cy="640080"/>
              </a:xfrm>
              <a:custGeom>
                <a:avLst/>
                <a:gdLst>
                  <a:gd name="f0" fmla="val 10800000"/>
                  <a:gd name="f1" fmla="val 5400000"/>
                  <a:gd name="f2" fmla="val 180"/>
                  <a:gd name="f3" fmla="val w"/>
                  <a:gd name="f4" fmla="val h"/>
                  <a:gd name="f5" fmla="*/ 5419351 1 1725033"/>
                  <a:gd name="f6" fmla="*/ 10800 10800 1"/>
                  <a:gd name="f7" fmla="+- 0 0 0"/>
                  <a:gd name="f8" fmla="+- 0 0 360"/>
                  <a:gd name="f9" fmla="val 10800"/>
                  <a:gd name="f10" fmla="*/ f3 1 21600"/>
                  <a:gd name="f11" fmla="*/ f4 1 21600"/>
                  <a:gd name="f12" fmla="*/ 0 f5 1"/>
                  <a:gd name="f13" fmla="*/ f7 f0 1"/>
                  <a:gd name="f14" fmla="*/ f8 f0 1"/>
                  <a:gd name="f15" fmla="*/ 3163 f10 1"/>
                  <a:gd name="f16" fmla="*/ 18437 f10 1"/>
                  <a:gd name="f17" fmla="*/ 18437 f11 1"/>
                  <a:gd name="f18" fmla="*/ 3163 f11 1"/>
                  <a:gd name="f19" fmla="*/ f12 1 f2"/>
                  <a:gd name="f20" fmla="*/ f13 1 f2"/>
                  <a:gd name="f21" fmla="*/ f14 1 f2"/>
                  <a:gd name="f22" fmla="*/ 10800 f10 1"/>
                  <a:gd name="f23" fmla="*/ 0 f11 1"/>
                  <a:gd name="f24" fmla="*/ 0 f10 1"/>
                  <a:gd name="f25" fmla="*/ 10800 f11 1"/>
                  <a:gd name="f26" fmla="*/ 21600 f11 1"/>
                  <a:gd name="f27" fmla="*/ 21600 f10 1"/>
                  <a:gd name="f28" fmla="+- 0 0 f19"/>
                  <a:gd name="f29" fmla="+- f20 0 f1"/>
                  <a:gd name="f30" fmla="+- f21 0 f1"/>
                  <a:gd name="f31" fmla="*/ f28 f0 1"/>
                  <a:gd name="f32" fmla="+- f30 0 f29"/>
                  <a:gd name="f33" fmla="*/ f31 1 f5"/>
                  <a:gd name="f34" fmla="+- f33 0 f1"/>
                  <a:gd name="f35" fmla="cos 1 f34"/>
                  <a:gd name="f36" fmla="sin 1 f34"/>
                  <a:gd name="f37" fmla="+- 0 0 f35"/>
                  <a:gd name="f38" fmla="+- 0 0 f36"/>
                  <a:gd name="f39" fmla="*/ 10800 f37 1"/>
                  <a:gd name="f40" fmla="*/ 10800 f38 1"/>
                  <a:gd name="f41" fmla="*/ f39 f39 1"/>
                  <a:gd name="f42" fmla="*/ f40 f40 1"/>
                  <a:gd name="f43" fmla="+- f41 f42 0"/>
                  <a:gd name="f44" fmla="sqrt f43"/>
                  <a:gd name="f45" fmla="*/ f6 1 f44"/>
                  <a:gd name="f46" fmla="*/ f37 f45 1"/>
                  <a:gd name="f47" fmla="*/ f38 f45 1"/>
                  <a:gd name="f48" fmla="+- 10800 0 f46"/>
                  <a:gd name="f49" fmla="+- 10800 0 f47"/>
                </a:gdLst>
                <a:ahLst/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  <a:cxn ang="f29">
                    <a:pos x="f22" y="f23"/>
                  </a:cxn>
                  <a:cxn ang="f29">
                    <a:pos x="f15" y="f18"/>
                  </a:cxn>
                  <a:cxn ang="f29">
                    <a:pos x="f24" y="f25"/>
                  </a:cxn>
                  <a:cxn ang="f29">
                    <a:pos x="f15" y="f17"/>
                  </a:cxn>
                  <a:cxn ang="f29">
                    <a:pos x="f22" y="f26"/>
                  </a:cxn>
                  <a:cxn ang="f29">
                    <a:pos x="f16" y="f17"/>
                  </a:cxn>
                  <a:cxn ang="f29">
                    <a:pos x="f27" y="f25"/>
                  </a:cxn>
                  <a:cxn ang="f29">
                    <a:pos x="f16" y="f18"/>
                  </a:cxn>
                </a:cxnLst>
                <a:rect l="f15" t="f18" r="f16" b="f17"/>
                <a:pathLst>
                  <a:path w="21600" h="21600">
                    <a:moveTo>
                      <a:pt x="f48" y="f49"/>
                    </a:moveTo>
                    <a:arcTo wR="f9" hR="f9" stAng="f29" swAng="f32"/>
                    <a:close/>
                  </a:path>
                </a:pathLst>
              </a:custGeom>
              <a:solidFill>
                <a:srgbClr val="CFE7E5"/>
              </a:solidFill>
              <a:ln w="0">
                <a:solidFill>
                  <a:srgbClr val="808080"/>
                </a:solidFill>
                <a:prstDash val="solid"/>
              </a:ln>
            </xdr:spPr>
            <xdr:txBody>
              <a:bodyPr vert="horz" wrap="square" lIns="90000" tIns="45000" rIns="90000" bIns="4500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  <xdr:sp macro="" textlink="">
            <xdr:nvSpPr>
              <xdr:cNvPr id="70" name="Freeform 69"/>
              <xdr:cNvSpPr/>
            </xdr:nvSpPr>
            <xdr:spPr>
              <a:xfrm>
                <a:off x="5725179" y="3344987"/>
                <a:ext cx="77040" cy="914400"/>
              </a:xfrm>
              <a:custGeom>
                <a:avLst/>
                <a:gdLst>
                  <a:gd name="f0" fmla="val 0"/>
                  <a:gd name="f1" fmla="val 21600"/>
                </a:gdLst>
                <a:ahLst/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</a:cxnLst>
                <a:rect l="l" t="t" r="r" b="b"/>
                <a:pathLst>
                  <a:path w="21600" h="21600">
                    <a:moveTo>
                      <a:pt x="f0" y="f0"/>
                    </a:moveTo>
                    <a:lnTo>
                      <a:pt x="f1" y="f0"/>
                    </a:lnTo>
                    <a:lnTo>
                      <a:pt x="f1" y="f1"/>
                    </a:lnTo>
                    <a:lnTo>
                      <a:pt x="f0" y="f1"/>
                    </a:lnTo>
                    <a:lnTo>
                      <a:pt x="f0" y="f0"/>
                    </a:lnTo>
                    <a:close/>
                  </a:path>
                </a:pathLst>
              </a:custGeom>
              <a:solidFill>
                <a:srgbClr val="CFE7E5"/>
              </a:solidFill>
              <a:ln w="91440">
                <a:solidFill>
                  <a:srgbClr val="000000"/>
                </a:solidFill>
                <a:prstDash val="solid"/>
              </a:ln>
            </xdr:spPr>
            <xdr:txBody>
              <a:bodyPr vert="horz" wrap="square" lIns="135720" tIns="90720" rIns="135720" bIns="9072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  <xdr:sp macro="" textlink="">
            <xdr:nvSpPr>
              <xdr:cNvPr id="71" name="Freeform 70"/>
              <xdr:cNvSpPr/>
            </xdr:nvSpPr>
            <xdr:spPr>
              <a:xfrm>
                <a:off x="6458463" y="3339680"/>
                <a:ext cx="77040" cy="914400"/>
              </a:xfrm>
              <a:custGeom>
                <a:avLst/>
                <a:gdLst>
                  <a:gd name="f0" fmla="val 0"/>
                  <a:gd name="f1" fmla="val 21600"/>
                </a:gdLst>
                <a:ahLst/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</a:cxnLst>
                <a:rect l="l" t="t" r="r" b="b"/>
                <a:pathLst>
                  <a:path w="21600" h="21600">
                    <a:moveTo>
                      <a:pt x="f0" y="f0"/>
                    </a:moveTo>
                    <a:lnTo>
                      <a:pt x="f1" y="f0"/>
                    </a:lnTo>
                    <a:lnTo>
                      <a:pt x="f1" y="f1"/>
                    </a:lnTo>
                    <a:lnTo>
                      <a:pt x="f0" y="f1"/>
                    </a:lnTo>
                    <a:lnTo>
                      <a:pt x="f0" y="f0"/>
                    </a:lnTo>
                    <a:close/>
                  </a:path>
                </a:pathLst>
              </a:custGeom>
              <a:solidFill>
                <a:srgbClr val="CFE7E5"/>
              </a:solidFill>
              <a:ln w="91440">
                <a:solidFill>
                  <a:srgbClr val="000000"/>
                </a:solidFill>
                <a:prstDash val="solid"/>
              </a:ln>
            </xdr:spPr>
            <xdr:txBody>
              <a:bodyPr vert="horz" wrap="square" lIns="135720" tIns="90720" rIns="135720" bIns="9072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  <xdr:sp macro="" textlink="">
            <xdr:nvSpPr>
              <xdr:cNvPr id="72" name="Freeform 71"/>
              <xdr:cNvSpPr/>
            </xdr:nvSpPr>
            <xdr:spPr>
              <a:xfrm>
                <a:off x="6594285" y="3480332"/>
                <a:ext cx="153720" cy="640080"/>
              </a:xfrm>
              <a:custGeom>
                <a:avLst/>
                <a:gdLst>
                  <a:gd name="f0" fmla="val 10800000"/>
                  <a:gd name="f1" fmla="val 5400000"/>
                  <a:gd name="f2" fmla="val 180"/>
                  <a:gd name="f3" fmla="val w"/>
                  <a:gd name="f4" fmla="val h"/>
                  <a:gd name="f5" fmla="*/ 5419351 1 1725033"/>
                  <a:gd name="f6" fmla="*/ 10800 10800 1"/>
                  <a:gd name="f7" fmla="+- 0 0 0"/>
                  <a:gd name="f8" fmla="+- 0 0 360"/>
                  <a:gd name="f9" fmla="val 10800"/>
                  <a:gd name="f10" fmla="*/ f3 1 21600"/>
                  <a:gd name="f11" fmla="*/ f4 1 21600"/>
                  <a:gd name="f12" fmla="*/ 0 f5 1"/>
                  <a:gd name="f13" fmla="*/ f7 f0 1"/>
                  <a:gd name="f14" fmla="*/ f8 f0 1"/>
                  <a:gd name="f15" fmla="*/ 3163 f10 1"/>
                  <a:gd name="f16" fmla="*/ 18437 f10 1"/>
                  <a:gd name="f17" fmla="*/ 18437 f11 1"/>
                  <a:gd name="f18" fmla="*/ 3163 f11 1"/>
                  <a:gd name="f19" fmla="*/ f12 1 f2"/>
                  <a:gd name="f20" fmla="*/ f13 1 f2"/>
                  <a:gd name="f21" fmla="*/ f14 1 f2"/>
                  <a:gd name="f22" fmla="*/ 10800 f10 1"/>
                  <a:gd name="f23" fmla="*/ 0 f11 1"/>
                  <a:gd name="f24" fmla="*/ 0 f10 1"/>
                  <a:gd name="f25" fmla="*/ 10800 f11 1"/>
                  <a:gd name="f26" fmla="*/ 21600 f11 1"/>
                  <a:gd name="f27" fmla="*/ 21600 f10 1"/>
                  <a:gd name="f28" fmla="+- 0 0 f19"/>
                  <a:gd name="f29" fmla="+- f20 0 f1"/>
                  <a:gd name="f30" fmla="+- f21 0 f1"/>
                  <a:gd name="f31" fmla="*/ f28 f0 1"/>
                  <a:gd name="f32" fmla="+- f30 0 f29"/>
                  <a:gd name="f33" fmla="*/ f31 1 f5"/>
                  <a:gd name="f34" fmla="+- f33 0 f1"/>
                  <a:gd name="f35" fmla="cos 1 f34"/>
                  <a:gd name="f36" fmla="sin 1 f34"/>
                  <a:gd name="f37" fmla="+- 0 0 f35"/>
                  <a:gd name="f38" fmla="+- 0 0 f36"/>
                  <a:gd name="f39" fmla="*/ 10800 f37 1"/>
                  <a:gd name="f40" fmla="*/ 10800 f38 1"/>
                  <a:gd name="f41" fmla="*/ f39 f39 1"/>
                  <a:gd name="f42" fmla="*/ f40 f40 1"/>
                  <a:gd name="f43" fmla="+- f41 f42 0"/>
                  <a:gd name="f44" fmla="sqrt f43"/>
                  <a:gd name="f45" fmla="*/ f6 1 f44"/>
                  <a:gd name="f46" fmla="*/ f37 f45 1"/>
                  <a:gd name="f47" fmla="*/ f38 f45 1"/>
                  <a:gd name="f48" fmla="+- 10800 0 f46"/>
                  <a:gd name="f49" fmla="+- 10800 0 f47"/>
                </a:gdLst>
                <a:ahLst/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  <a:cxn ang="f29">
                    <a:pos x="f22" y="f23"/>
                  </a:cxn>
                  <a:cxn ang="f29">
                    <a:pos x="f15" y="f18"/>
                  </a:cxn>
                  <a:cxn ang="f29">
                    <a:pos x="f24" y="f25"/>
                  </a:cxn>
                  <a:cxn ang="f29">
                    <a:pos x="f15" y="f17"/>
                  </a:cxn>
                  <a:cxn ang="f29">
                    <a:pos x="f22" y="f26"/>
                  </a:cxn>
                  <a:cxn ang="f29">
                    <a:pos x="f16" y="f17"/>
                  </a:cxn>
                  <a:cxn ang="f29">
                    <a:pos x="f27" y="f25"/>
                  </a:cxn>
                  <a:cxn ang="f29">
                    <a:pos x="f16" y="f18"/>
                  </a:cxn>
                </a:cxnLst>
                <a:rect l="f15" t="f18" r="f16" b="f17"/>
                <a:pathLst>
                  <a:path w="21600" h="21600">
                    <a:moveTo>
                      <a:pt x="f48" y="f49"/>
                    </a:moveTo>
                    <a:arcTo wR="f9" hR="f9" stAng="f29" swAng="f32"/>
                    <a:close/>
                  </a:path>
                </a:pathLst>
              </a:custGeom>
              <a:solidFill>
                <a:srgbClr val="CFE7E5"/>
              </a:solidFill>
              <a:ln w="0">
                <a:solidFill>
                  <a:srgbClr val="808080"/>
                </a:solidFill>
                <a:prstDash val="solid"/>
              </a:ln>
            </xdr:spPr>
            <xdr:txBody>
              <a:bodyPr vert="horz" wrap="square" lIns="90000" tIns="45000" rIns="90000" bIns="4500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  <xdr:grpSp>
            <xdr:nvGrpSpPr>
              <xdr:cNvPr id="73" name="Group 72"/>
              <xdr:cNvGrpSpPr/>
            </xdr:nvGrpSpPr>
            <xdr:grpSpPr>
              <a:xfrm>
                <a:off x="5952147" y="3437491"/>
                <a:ext cx="370831" cy="725761"/>
                <a:chOff x="5983368" y="3475784"/>
                <a:chExt cx="370831" cy="725761"/>
              </a:xfrm>
            </xdr:grpSpPr>
            <xdr:sp macro="" textlink="">
              <xdr:nvSpPr>
                <xdr:cNvPr id="120" name="Freeform 119"/>
                <xdr:cNvSpPr/>
              </xdr:nvSpPr>
              <xdr:spPr>
                <a:xfrm>
                  <a:off x="5983368" y="3528421"/>
                  <a:ext cx="153720" cy="640080"/>
                </a:xfrm>
                <a:custGeom>
                  <a:avLst/>
                  <a:gdLst>
                    <a:gd name="f0" fmla="val 10800000"/>
                    <a:gd name="f1" fmla="val 5400000"/>
                    <a:gd name="f2" fmla="val 180"/>
                    <a:gd name="f3" fmla="val w"/>
                    <a:gd name="f4" fmla="val h"/>
                    <a:gd name="f5" fmla="*/ 5419351 1 1725033"/>
                    <a:gd name="f6" fmla="*/ 10800 10800 1"/>
                    <a:gd name="f7" fmla="+- 0 0 0"/>
                    <a:gd name="f8" fmla="+- 0 0 360"/>
                    <a:gd name="f9" fmla="val 10800"/>
                    <a:gd name="f10" fmla="*/ f3 1 21600"/>
                    <a:gd name="f11" fmla="*/ f4 1 21600"/>
                    <a:gd name="f12" fmla="*/ 0 f5 1"/>
                    <a:gd name="f13" fmla="*/ f7 f0 1"/>
                    <a:gd name="f14" fmla="*/ f8 f0 1"/>
                    <a:gd name="f15" fmla="*/ 3163 f10 1"/>
                    <a:gd name="f16" fmla="*/ 18437 f10 1"/>
                    <a:gd name="f17" fmla="*/ 18437 f11 1"/>
                    <a:gd name="f18" fmla="*/ 3163 f11 1"/>
                    <a:gd name="f19" fmla="*/ f12 1 f2"/>
                    <a:gd name="f20" fmla="*/ f13 1 f2"/>
                    <a:gd name="f21" fmla="*/ f14 1 f2"/>
                    <a:gd name="f22" fmla="*/ 10800 f10 1"/>
                    <a:gd name="f23" fmla="*/ 0 f11 1"/>
                    <a:gd name="f24" fmla="*/ 0 f10 1"/>
                    <a:gd name="f25" fmla="*/ 10800 f11 1"/>
                    <a:gd name="f26" fmla="*/ 21600 f11 1"/>
                    <a:gd name="f27" fmla="*/ 21600 f10 1"/>
                    <a:gd name="f28" fmla="+- 0 0 f19"/>
                    <a:gd name="f29" fmla="+- f20 0 f1"/>
                    <a:gd name="f30" fmla="+- f21 0 f1"/>
                    <a:gd name="f31" fmla="*/ f28 f0 1"/>
                    <a:gd name="f32" fmla="+- f30 0 f29"/>
                    <a:gd name="f33" fmla="*/ f31 1 f5"/>
                    <a:gd name="f34" fmla="+- f33 0 f1"/>
                    <a:gd name="f35" fmla="cos 1 f34"/>
                    <a:gd name="f36" fmla="sin 1 f34"/>
                    <a:gd name="f37" fmla="+- 0 0 f35"/>
                    <a:gd name="f38" fmla="+- 0 0 f36"/>
                    <a:gd name="f39" fmla="*/ 10800 f37 1"/>
                    <a:gd name="f40" fmla="*/ 10800 f38 1"/>
                    <a:gd name="f41" fmla="*/ f39 f39 1"/>
                    <a:gd name="f42" fmla="*/ f40 f40 1"/>
                    <a:gd name="f43" fmla="+- f41 f42 0"/>
                    <a:gd name="f44" fmla="sqrt f43"/>
                    <a:gd name="f45" fmla="*/ f6 1 f44"/>
                    <a:gd name="f46" fmla="*/ f37 f45 1"/>
                    <a:gd name="f47" fmla="*/ f38 f45 1"/>
                    <a:gd name="f48" fmla="+- 10800 0 f46"/>
                    <a:gd name="f49" fmla="+- 10800 0 f47"/>
                  </a:gdLst>
                  <a:ahLst/>
                  <a:cxnLst>
                    <a:cxn ang="3cd4">
                      <a:pos x="hc" y="t"/>
                    </a:cxn>
                    <a:cxn ang="0">
                      <a:pos x="r" y="vc"/>
                    </a:cxn>
                    <a:cxn ang="cd4">
                      <a:pos x="hc" y="b"/>
                    </a:cxn>
                    <a:cxn ang="cd2">
                      <a:pos x="l" y="vc"/>
                    </a:cxn>
                    <a:cxn ang="f29">
                      <a:pos x="f22" y="f23"/>
                    </a:cxn>
                    <a:cxn ang="f29">
                      <a:pos x="f15" y="f18"/>
                    </a:cxn>
                    <a:cxn ang="f29">
                      <a:pos x="f24" y="f25"/>
                    </a:cxn>
                    <a:cxn ang="f29">
                      <a:pos x="f15" y="f17"/>
                    </a:cxn>
                    <a:cxn ang="f29">
                      <a:pos x="f22" y="f26"/>
                    </a:cxn>
                    <a:cxn ang="f29">
                      <a:pos x="f16" y="f17"/>
                    </a:cxn>
                    <a:cxn ang="f29">
                      <a:pos x="f27" y="f25"/>
                    </a:cxn>
                    <a:cxn ang="f29">
                      <a:pos x="f16" y="f18"/>
                    </a:cxn>
                  </a:cxnLst>
                  <a:rect l="f15" t="f18" r="f16" b="f17"/>
                  <a:pathLst>
                    <a:path w="21600" h="21600">
                      <a:moveTo>
                        <a:pt x="f48" y="f49"/>
                      </a:moveTo>
                      <a:arcTo wR="f9" hR="f9" stAng="f29" swAng="f32"/>
                      <a:close/>
                    </a:path>
                  </a:pathLst>
                </a:custGeom>
                <a:solidFill>
                  <a:srgbClr val="CFE7E5"/>
                </a:solidFill>
                <a:ln w="0">
                  <a:solidFill>
                    <a:srgbClr val="808080"/>
                  </a:solidFill>
                  <a:prstDash val="solid"/>
                </a:ln>
              </xdr:spPr>
              <xdr:txBody>
                <a:bodyPr vert="horz" wrap="square" lIns="90000" tIns="45000" rIns="90000" bIns="45000" anchor="ctr" anchorCtr="0" compatLnSpc="0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marR="0" lvl="0" indent="0" rtl="0" hangingPunct="0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None/>
                    <a:tabLst/>
                  </a:pPr>
                  <a:endParaRPr lang="en-US" sz="1800" b="0" i="0" u="none" strike="noStrike" kern="1200">
                    <a:ln>
                      <a:noFill/>
                    </a:ln>
                    <a:latin typeface="Arial" pitchFamily="18"/>
                    <a:ea typeface="DejaVu Sans" pitchFamily="2"/>
                    <a:cs typeface="Lohit Devanagari" pitchFamily="2"/>
                  </a:endParaRPr>
                </a:p>
              </xdr:txBody>
            </xdr:sp>
            <xdr:sp macro="" textlink="">
              <xdr:nvSpPr>
                <xdr:cNvPr id="121" name="Freeform 120"/>
                <xdr:cNvSpPr/>
              </xdr:nvSpPr>
              <xdr:spPr>
                <a:xfrm>
                  <a:off x="6200479" y="3544943"/>
                  <a:ext cx="153720" cy="640080"/>
                </a:xfrm>
                <a:custGeom>
                  <a:avLst/>
                  <a:gdLst>
                    <a:gd name="f0" fmla="val 10800000"/>
                    <a:gd name="f1" fmla="val 5400000"/>
                    <a:gd name="f2" fmla="val 180"/>
                    <a:gd name="f3" fmla="val w"/>
                    <a:gd name="f4" fmla="val h"/>
                    <a:gd name="f5" fmla="*/ 5419351 1 1725033"/>
                    <a:gd name="f6" fmla="*/ 10800 10800 1"/>
                    <a:gd name="f7" fmla="+- 0 0 0"/>
                    <a:gd name="f8" fmla="+- 0 0 360"/>
                    <a:gd name="f9" fmla="val 10800"/>
                    <a:gd name="f10" fmla="*/ f3 1 21600"/>
                    <a:gd name="f11" fmla="*/ f4 1 21600"/>
                    <a:gd name="f12" fmla="*/ 0 f5 1"/>
                    <a:gd name="f13" fmla="*/ f7 f0 1"/>
                    <a:gd name="f14" fmla="*/ f8 f0 1"/>
                    <a:gd name="f15" fmla="*/ 3163 f10 1"/>
                    <a:gd name="f16" fmla="*/ 18437 f10 1"/>
                    <a:gd name="f17" fmla="*/ 18437 f11 1"/>
                    <a:gd name="f18" fmla="*/ 3163 f11 1"/>
                    <a:gd name="f19" fmla="*/ f12 1 f2"/>
                    <a:gd name="f20" fmla="*/ f13 1 f2"/>
                    <a:gd name="f21" fmla="*/ f14 1 f2"/>
                    <a:gd name="f22" fmla="*/ 10800 f10 1"/>
                    <a:gd name="f23" fmla="*/ 0 f11 1"/>
                    <a:gd name="f24" fmla="*/ 0 f10 1"/>
                    <a:gd name="f25" fmla="*/ 10800 f11 1"/>
                    <a:gd name="f26" fmla="*/ 21600 f11 1"/>
                    <a:gd name="f27" fmla="*/ 21600 f10 1"/>
                    <a:gd name="f28" fmla="+- 0 0 f19"/>
                    <a:gd name="f29" fmla="+- f20 0 f1"/>
                    <a:gd name="f30" fmla="+- f21 0 f1"/>
                    <a:gd name="f31" fmla="*/ f28 f0 1"/>
                    <a:gd name="f32" fmla="+- f30 0 f29"/>
                    <a:gd name="f33" fmla="*/ f31 1 f5"/>
                    <a:gd name="f34" fmla="+- f33 0 f1"/>
                    <a:gd name="f35" fmla="cos 1 f34"/>
                    <a:gd name="f36" fmla="sin 1 f34"/>
                    <a:gd name="f37" fmla="+- 0 0 f35"/>
                    <a:gd name="f38" fmla="+- 0 0 f36"/>
                    <a:gd name="f39" fmla="*/ 10800 f37 1"/>
                    <a:gd name="f40" fmla="*/ 10800 f38 1"/>
                    <a:gd name="f41" fmla="*/ f39 f39 1"/>
                    <a:gd name="f42" fmla="*/ f40 f40 1"/>
                    <a:gd name="f43" fmla="+- f41 f42 0"/>
                    <a:gd name="f44" fmla="sqrt f43"/>
                    <a:gd name="f45" fmla="*/ f6 1 f44"/>
                    <a:gd name="f46" fmla="*/ f37 f45 1"/>
                    <a:gd name="f47" fmla="*/ f38 f45 1"/>
                    <a:gd name="f48" fmla="+- 10800 0 f46"/>
                    <a:gd name="f49" fmla="+- 10800 0 f47"/>
                  </a:gdLst>
                  <a:ahLst/>
                  <a:cxnLst>
                    <a:cxn ang="3cd4">
                      <a:pos x="hc" y="t"/>
                    </a:cxn>
                    <a:cxn ang="0">
                      <a:pos x="r" y="vc"/>
                    </a:cxn>
                    <a:cxn ang="cd4">
                      <a:pos x="hc" y="b"/>
                    </a:cxn>
                    <a:cxn ang="cd2">
                      <a:pos x="l" y="vc"/>
                    </a:cxn>
                    <a:cxn ang="f29">
                      <a:pos x="f22" y="f23"/>
                    </a:cxn>
                    <a:cxn ang="f29">
                      <a:pos x="f15" y="f18"/>
                    </a:cxn>
                    <a:cxn ang="f29">
                      <a:pos x="f24" y="f25"/>
                    </a:cxn>
                    <a:cxn ang="f29">
                      <a:pos x="f15" y="f17"/>
                    </a:cxn>
                    <a:cxn ang="f29">
                      <a:pos x="f22" y="f26"/>
                    </a:cxn>
                    <a:cxn ang="f29">
                      <a:pos x="f16" y="f17"/>
                    </a:cxn>
                    <a:cxn ang="f29">
                      <a:pos x="f27" y="f25"/>
                    </a:cxn>
                    <a:cxn ang="f29">
                      <a:pos x="f16" y="f18"/>
                    </a:cxn>
                  </a:cxnLst>
                  <a:rect l="f15" t="f18" r="f16" b="f17"/>
                  <a:pathLst>
                    <a:path w="21600" h="21600">
                      <a:moveTo>
                        <a:pt x="f48" y="f49"/>
                      </a:moveTo>
                      <a:arcTo wR="f9" hR="f9" stAng="f29" swAng="f32"/>
                      <a:close/>
                    </a:path>
                  </a:pathLst>
                </a:custGeom>
                <a:solidFill>
                  <a:srgbClr val="CFE7E5"/>
                </a:solidFill>
                <a:ln w="0">
                  <a:solidFill>
                    <a:srgbClr val="808080"/>
                  </a:solidFill>
                  <a:prstDash val="solid"/>
                </a:ln>
              </xdr:spPr>
              <xdr:txBody>
                <a:bodyPr vert="horz" wrap="square" lIns="90000" tIns="45000" rIns="90000" bIns="45000" anchor="ctr" anchorCtr="0" compatLnSpc="0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marR="0" lvl="0" indent="0" rtl="0" hangingPunct="0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None/>
                    <a:tabLst/>
                  </a:pPr>
                  <a:endParaRPr lang="en-US" sz="1800" b="0" i="0" u="none" strike="noStrike" kern="1200">
                    <a:ln>
                      <a:noFill/>
                    </a:ln>
                    <a:latin typeface="Arial" pitchFamily="18"/>
                    <a:ea typeface="DejaVu Sans" pitchFamily="2"/>
                    <a:cs typeface="Lohit Devanagari" pitchFamily="2"/>
                  </a:endParaRPr>
                </a:p>
              </xdr:txBody>
            </xdr:sp>
            <xdr:grpSp>
              <xdr:nvGrpSpPr>
                <xdr:cNvPr id="122" name="Group 121"/>
                <xdr:cNvGrpSpPr/>
              </xdr:nvGrpSpPr>
              <xdr:grpSpPr>
                <a:xfrm>
                  <a:off x="6168784" y="3475784"/>
                  <a:ext cx="0" cy="725761"/>
                  <a:chOff x="6167350" y="3480969"/>
                  <a:chExt cx="0" cy="725761"/>
                </a:xfrm>
              </xdr:grpSpPr>
              <xdr:cxnSp macro="">
                <xdr:nvCxnSpPr>
                  <xdr:cNvPr id="123" name="Straight Connector 122"/>
                  <xdr:cNvCxnSpPr/>
                </xdr:nvCxnSpPr>
                <xdr:spPr>
                  <a:xfrm>
                    <a:off x="6167350" y="3892450"/>
                    <a:ext cx="0" cy="314280"/>
                  </a:xfrm>
                  <a:prstGeom prst="line">
                    <a:avLst/>
                  </a:prstGeom>
                  <a:ln w="3810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4" name="Straight Connector 123"/>
                  <xdr:cNvCxnSpPr/>
                </xdr:nvCxnSpPr>
                <xdr:spPr>
                  <a:xfrm>
                    <a:off x="6167350" y="3480969"/>
                    <a:ext cx="0" cy="314280"/>
                  </a:xfrm>
                  <a:prstGeom prst="line">
                    <a:avLst/>
                  </a:prstGeom>
                  <a:ln w="3810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sp macro="" textlink="">
            <xdr:nvSpPr>
              <xdr:cNvPr id="117" name="TextBox 42"/>
              <xdr:cNvSpPr txBox="1"/>
            </xdr:nvSpPr>
            <xdr:spPr>
              <a:xfrm>
                <a:off x="5866157" y="4115414"/>
                <a:ext cx="301686" cy="36933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/>
                  <a:t>4</a:t>
                </a:r>
              </a:p>
            </xdr:txBody>
          </xdr:sp>
          <xdr:sp macro="" textlink="">
            <xdr:nvSpPr>
              <xdr:cNvPr id="118" name="TextBox 43"/>
              <xdr:cNvSpPr txBox="1"/>
            </xdr:nvSpPr>
            <xdr:spPr>
              <a:xfrm>
                <a:off x="6137563" y="4115414"/>
                <a:ext cx="301686" cy="36933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/>
                  <a:t>5</a:t>
                </a:r>
              </a:p>
            </xdr:txBody>
          </xdr:sp>
          <xdr:sp macro="" textlink="">
            <xdr:nvSpPr>
              <xdr:cNvPr id="119" name="TextBox 44"/>
              <xdr:cNvSpPr txBox="1"/>
            </xdr:nvSpPr>
            <xdr:spPr>
              <a:xfrm>
                <a:off x="6554847" y="4115414"/>
                <a:ext cx="301686" cy="36933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/>
                  <a:t>6</a:t>
                </a:r>
              </a:p>
            </xdr:txBody>
          </xdr:sp>
        </xdr:grpSp>
      </xdr:grpSp>
      <xdr:pic>
        <xdr:nvPicPr>
          <xdr:cNvPr id="62" name="Picture 6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r="4298"/>
          <a:stretch>
            <a:fillRect/>
          </a:stretch>
        </xdr:blipFill>
        <xdr:spPr bwMode="auto">
          <a:xfrm rot="19013490">
            <a:off x="237907" y="4430498"/>
            <a:ext cx="1569050" cy="14088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3" name="Freeform 62"/>
          <xdr:cNvSpPr/>
        </xdr:nvSpPr>
        <xdr:spPr>
          <a:xfrm>
            <a:off x="7278237" y="3460785"/>
            <a:ext cx="153720" cy="64008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CFE7E5"/>
          </a:solidFill>
          <a:ln w="0">
            <a:solidFill>
              <a:srgbClr val="808080"/>
            </a:solidFill>
            <a:prstDash val="solid"/>
          </a:ln>
        </xdr:spPr>
        <xdr:txBody>
          <a:bodyPr vert="horz" wrap="square" lIns="90000" tIns="45000" rIns="90000" bIns="45000" anchor="ctr" anchorCtr="0" compatLnSpc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rtl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</a:pPr>
            <a:endParaRPr lang="en-US" sz="1800" b="0" i="0" u="none" strike="noStrike" kern="1200">
              <a:ln>
                <a:noFill/>
              </a:ln>
              <a:latin typeface="Arial" pitchFamily="18"/>
              <a:ea typeface="DejaVu Sans" pitchFamily="2"/>
              <a:cs typeface="Lohit Devanagari" pitchFamily="2"/>
            </a:endParaRPr>
          </a:p>
        </xdr:txBody>
      </xdr:sp>
      <xdr:sp macro="" textlink="">
        <xdr:nvSpPr>
          <xdr:cNvPr id="64" name="TextBox 50"/>
          <xdr:cNvSpPr txBox="1"/>
        </xdr:nvSpPr>
        <xdr:spPr>
          <a:xfrm>
            <a:off x="7281114" y="4003353"/>
            <a:ext cx="301686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7</a:t>
            </a:r>
          </a:p>
        </xdr:txBody>
      </xdr:sp>
      <xdr:cxnSp macro="">
        <xdr:nvCxnSpPr>
          <xdr:cNvPr id="65" name="Straight Arrow Connector 64"/>
          <xdr:cNvCxnSpPr/>
        </xdr:nvCxnSpPr>
        <xdr:spPr>
          <a:xfrm flipV="1">
            <a:off x="6564312" y="2636837"/>
            <a:ext cx="1295400" cy="1163564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" name="TextBox 52"/>
          <xdr:cNvSpPr txBox="1"/>
        </xdr:nvSpPr>
        <xdr:spPr>
          <a:xfrm>
            <a:off x="7250036" y="2179637"/>
            <a:ext cx="1469441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spectrometer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628650</xdr:colOff>
      <xdr:row>0</xdr:row>
      <xdr:rowOff>0</xdr:rowOff>
    </xdr:from>
    <xdr:to>
      <xdr:col>32</xdr:col>
      <xdr:colOff>141061</xdr:colOff>
      <xdr:row>14</xdr:row>
      <xdr:rowOff>85381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4175" y="0"/>
          <a:ext cx="14523811" cy="2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X80"/>
  <sheetViews>
    <sheetView topLeftCell="A21" workbookViewId="0">
      <selection activeCell="C49" sqref="C49"/>
    </sheetView>
  </sheetViews>
  <sheetFormatPr baseColWidth="10" defaultColWidth="8.83203125" defaultRowHeight="14" x14ac:dyDescent="0"/>
  <cols>
    <col min="7" max="7" width="23.33203125" customWidth="1"/>
    <col min="8" max="8" width="17" customWidth="1"/>
    <col min="9" max="9" width="22.5" customWidth="1"/>
    <col min="10" max="10" width="21.6640625" customWidth="1"/>
    <col min="11" max="11" width="17.5" customWidth="1"/>
  </cols>
  <sheetData>
    <row r="7" spans="5:24">
      <c r="G7" t="s">
        <v>0</v>
      </c>
      <c r="H7" t="s">
        <v>1</v>
      </c>
      <c r="I7" t="s">
        <v>4</v>
      </c>
      <c r="J7" t="s">
        <v>15</v>
      </c>
    </row>
    <row r="8" spans="5:24">
      <c r="E8" s="8" t="s">
        <v>45</v>
      </c>
      <c r="G8" t="s">
        <v>74</v>
      </c>
      <c r="H8">
        <v>0</v>
      </c>
      <c r="J8" t="s">
        <v>120</v>
      </c>
    </row>
    <row r="9" spans="5:24">
      <c r="E9" s="8" t="s">
        <v>46</v>
      </c>
      <c r="G9" s="1" t="s">
        <v>2</v>
      </c>
      <c r="H9" s="1" t="s">
        <v>56</v>
      </c>
      <c r="I9" s="1" t="s">
        <v>5</v>
      </c>
      <c r="J9" s="2" t="s">
        <v>173</v>
      </c>
      <c r="M9" t="s">
        <v>54</v>
      </c>
    </row>
    <row r="10" spans="5:24">
      <c r="E10" s="8" t="s">
        <v>47</v>
      </c>
      <c r="G10" s="1" t="s">
        <v>3</v>
      </c>
      <c r="H10" s="1"/>
      <c r="I10" s="1" t="s">
        <v>5</v>
      </c>
      <c r="J10" s="2" t="s">
        <v>91</v>
      </c>
      <c r="M10" t="s">
        <v>55</v>
      </c>
    </row>
    <row r="11" spans="5:24">
      <c r="E11" s="8" t="s">
        <v>48</v>
      </c>
      <c r="G11" t="s">
        <v>6</v>
      </c>
      <c r="J11" s="2" t="s">
        <v>92</v>
      </c>
    </row>
    <row r="12" spans="5:24">
      <c r="E12" s="8" t="s">
        <v>49</v>
      </c>
      <c r="G12" s="1" t="s">
        <v>7</v>
      </c>
      <c r="H12" s="1" t="s">
        <v>56</v>
      </c>
      <c r="I12" s="1" t="s">
        <v>5</v>
      </c>
      <c r="J12" s="2" t="s">
        <v>93</v>
      </c>
    </row>
    <row r="13" spans="5:24">
      <c r="E13" s="8" t="s">
        <v>50</v>
      </c>
      <c r="G13" s="1" t="s">
        <v>36</v>
      </c>
      <c r="H13" s="1"/>
      <c r="I13" s="1" t="s">
        <v>5</v>
      </c>
      <c r="J13" s="2"/>
      <c r="M13" s="9">
        <v>2</v>
      </c>
      <c r="N13" t="s">
        <v>122</v>
      </c>
    </row>
    <row r="14" spans="5:24">
      <c r="E14" s="8" t="s">
        <v>51</v>
      </c>
      <c r="G14" t="s">
        <v>185</v>
      </c>
      <c r="I14" t="s">
        <v>8</v>
      </c>
      <c r="J14" s="2"/>
      <c r="M14" s="9">
        <v>9</v>
      </c>
      <c r="N14" t="s">
        <v>63</v>
      </c>
      <c r="T14" t="s">
        <v>111</v>
      </c>
      <c r="W14">
        <v>31</v>
      </c>
      <c r="X14" t="s">
        <v>123</v>
      </c>
    </row>
    <row r="15" spans="5:24">
      <c r="E15" s="8" t="s">
        <v>52</v>
      </c>
      <c r="G15" s="3" t="s">
        <v>12</v>
      </c>
      <c r="H15" s="3"/>
      <c r="I15" s="3" t="s">
        <v>37</v>
      </c>
      <c r="M15" s="9">
        <v>9</v>
      </c>
      <c r="N15" t="s">
        <v>64</v>
      </c>
      <c r="X15" t="s">
        <v>124</v>
      </c>
    </row>
    <row r="16" spans="5:24">
      <c r="E16" s="8" t="s">
        <v>53</v>
      </c>
      <c r="G16" s="3" t="s">
        <v>58</v>
      </c>
      <c r="H16" s="3"/>
      <c r="I16" s="3" t="s">
        <v>72</v>
      </c>
      <c r="M16" s="9">
        <v>9</v>
      </c>
      <c r="N16" t="s">
        <v>99</v>
      </c>
    </row>
    <row r="17" spans="5:21">
      <c r="E17" s="8" t="s">
        <v>83</v>
      </c>
      <c r="G17" s="3" t="s">
        <v>38</v>
      </c>
      <c r="H17" s="3"/>
      <c r="I17" s="3"/>
      <c r="M17" s="9">
        <v>8</v>
      </c>
      <c r="N17" t="s">
        <v>65</v>
      </c>
    </row>
    <row r="18" spans="5:21">
      <c r="E18" s="8"/>
      <c r="G18" s="3" t="s">
        <v>10</v>
      </c>
      <c r="H18" s="3"/>
      <c r="I18" s="3"/>
      <c r="M18" s="9">
        <v>4</v>
      </c>
      <c r="N18" t="s">
        <v>66</v>
      </c>
      <c r="O18" t="s">
        <v>104</v>
      </c>
    </row>
    <row r="19" spans="5:21">
      <c r="E19" s="8"/>
      <c r="G19" s="3" t="s">
        <v>11</v>
      </c>
      <c r="H19" s="3"/>
      <c r="I19" s="3"/>
      <c r="M19" s="9">
        <v>7</v>
      </c>
      <c r="N19" t="s">
        <v>67</v>
      </c>
    </row>
    <row r="20" spans="5:21">
      <c r="E20" s="8"/>
      <c r="G20" s="3" t="s">
        <v>59</v>
      </c>
      <c r="H20" s="3"/>
      <c r="I20" s="3"/>
      <c r="M20" s="9">
        <v>7</v>
      </c>
      <c r="N20" t="s">
        <v>69</v>
      </c>
    </row>
    <row r="21" spans="5:21">
      <c r="E21" s="8"/>
      <c r="G21" s="1" t="s">
        <v>13</v>
      </c>
      <c r="H21" s="1" t="s">
        <v>56</v>
      </c>
      <c r="I21" s="1" t="s">
        <v>39</v>
      </c>
      <c r="J21" s="1" t="s">
        <v>126</v>
      </c>
      <c r="M21" s="9">
        <v>2</v>
      </c>
      <c r="N21" t="s">
        <v>70</v>
      </c>
    </row>
    <row r="22" spans="5:21">
      <c r="E22" s="8"/>
      <c r="G22" s="1" t="s">
        <v>14</v>
      </c>
      <c r="H22" s="1"/>
      <c r="I22" s="1" t="s">
        <v>39</v>
      </c>
      <c r="M22" s="9">
        <v>1</v>
      </c>
      <c r="N22" t="s">
        <v>71</v>
      </c>
    </row>
    <row r="23" spans="5:21">
      <c r="E23" s="8"/>
      <c r="G23" s="5" t="s">
        <v>16</v>
      </c>
      <c r="M23" s="9">
        <v>4</v>
      </c>
      <c r="N23" t="s">
        <v>106</v>
      </c>
    </row>
    <row r="24" spans="5:21">
      <c r="E24" s="8"/>
      <c r="G24" s="4" t="s">
        <v>17</v>
      </c>
      <c r="H24" s="4" t="s">
        <v>56</v>
      </c>
      <c r="I24" s="4" t="s">
        <v>42</v>
      </c>
      <c r="M24" s="9">
        <v>8</v>
      </c>
      <c r="N24" t="s">
        <v>81</v>
      </c>
      <c r="Q24" s="9"/>
      <c r="R24" t="s">
        <v>110</v>
      </c>
    </row>
    <row r="25" spans="5:21">
      <c r="E25" s="8"/>
      <c r="G25" s="4" t="s">
        <v>60</v>
      </c>
      <c r="H25" s="4"/>
      <c r="I25" s="4"/>
      <c r="M25" s="9">
        <v>1</v>
      </c>
      <c r="N25" t="s">
        <v>107</v>
      </c>
      <c r="Q25" s="9"/>
    </row>
    <row r="26" spans="5:21">
      <c r="E26" s="8"/>
      <c r="G26" s="5" t="s">
        <v>18</v>
      </c>
      <c r="M26" s="9">
        <v>1</v>
      </c>
      <c r="N26" t="s">
        <v>108</v>
      </c>
      <c r="Q26" s="9"/>
      <c r="U26" t="s">
        <v>112</v>
      </c>
    </row>
    <row r="27" spans="5:21">
      <c r="E27" s="8"/>
      <c r="G27" s="4" t="s">
        <v>19</v>
      </c>
      <c r="H27" s="4" t="s">
        <v>56</v>
      </c>
      <c r="I27" s="4" t="s">
        <v>42</v>
      </c>
      <c r="M27" s="9">
        <v>1</v>
      </c>
      <c r="N27" t="s">
        <v>109</v>
      </c>
      <c r="Q27" s="9"/>
    </row>
    <row r="28" spans="5:21">
      <c r="E28" s="8"/>
      <c r="G28" s="4" t="s">
        <v>62</v>
      </c>
      <c r="H28" s="4"/>
      <c r="I28" s="4"/>
      <c r="M28" s="9">
        <v>1</v>
      </c>
      <c r="N28" t="s">
        <v>113</v>
      </c>
      <c r="Q28" s="9"/>
    </row>
    <row r="29" spans="5:21">
      <c r="E29" s="8"/>
      <c r="G29" s="4" t="s">
        <v>100</v>
      </c>
      <c r="H29" s="4"/>
      <c r="I29" s="4"/>
      <c r="Q29" s="9"/>
    </row>
    <row r="30" spans="5:21">
      <c r="G30" s="1" t="s">
        <v>20</v>
      </c>
      <c r="H30" s="1" t="s">
        <v>56</v>
      </c>
      <c r="I30" s="1" t="s">
        <v>39</v>
      </c>
      <c r="J30" s="1" t="s">
        <v>126</v>
      </c>
      <c r="Q30" s="9"/>
    </row>
    <row r="31" spans="5:21">
      <c r="G31" s="1" t="s">
        <v>22</v>
      </c>
      <c r="H31" s="1"/>
      <c r="I31" s="1" t="s">
        <v>39</v>
      </c>
      <c r="J31" s="10"/>
      <c r="K31" s="10"/>
      <c r="Q31" s="9"/>
    </row>
    <row r="32" spans="5:21">
      <c r="G32" s="1" t="s">
        <v>184</v>
      </c>
      <c r="H32" s="1"/>
      <c r="I32" s="1"/>
      <c r="J32" s="10"/>
      <c r="Q32" s="9"/>
    </row>
    <row r="33" spans="7:17">
      <c r="G33" s="20" t="s">
        <v>96</v>
      </c>
      <c r="H33" s="20"/>
      <c r="I33" s="20"/>
      <c r="J33" s="20"/>
      <c r="K33" s="20"/>
      <c r="L33" s="20"/>
      <c r="M33" s="20"/>
      <c r="N33" s="20"/>
      <c r="Q33" s="9"/>
    </row>
    <row r="34" spans="7:17">
      <c r="G34" s="6" t="s">
        <v>21</v>
      </c>
      <c r="H34" s="6"/>
      <c r="I34" s="6"/>
      <c r="J34" s="6"/>
      <c r="Q34" s="9"/>
    </row>
    <row r="35" spans="7:17">
      <c r="G35" s="6" t="s">
        <v>26</v>
      </c>
      <c r="H35" s="6"/>
      <c r="I35" s="6"/>
      <c r="J35" s="6" t="s">
        <v>35</v>
      </c>
      <c r="Q35" s="9"/>
    </row>
    <row r="36" spans="7:17">
      <c r="G36" s="6" t="s">
        <v>23</v>
      </c>
      <c r="H36" s="6"/>
      <c r="I36" s="6"/>
      <c r="J36" s="6"/>
      <c r="Q36" s="9"/>
    </row>
    <row r="37" spans="7:17">
      <c r="G37" s="6" t="s">
        <v>24</v>
      </c>
      <c r="H37" s="6"/>
      <c r="I37" s="6" t="s">
        <v>5</v>
      </c>
      <c r="J37" s="6"/>
      <c r="Q37" s="9"/>
    </row>
    <row r="38" spans="7:17">
      <c r="G38" s="6" t="s">
        <v>25</v>
      </c>
      <c r="H38" s="6"/>
      <c r="I38" s="6"/>
      <c r="J38" s="6"/>
      <c r="Q38" s="9"/>
    </row>
    <row r="39" spans="7:17">
      <c r="G39" s="7" t="s">
        <v>29</v>
      </c>
      <c r="H39" s="7" t="s">
        <v>43</v>
      </c>
      <c r="I39" s="6"/>
      <c r="J39" s="6"/>
      <c r="Q39" s="9"/>
    </row>
    <row r="40" spans="7:17">
      <c r="G40" s="7" t="s">
        <v>105</v>
      </c>
      <c r="H40" s="7" t="s">
        <v>121</v>
      </c>
      <c r="I40" s="6"/>
      <c r="J40" s="6"/>
      <c r="Q40" s="9"/>
    </row>
    <row r="41" spans="7:17">
      <c r="G41" s="7" t="s">
        <v>61</v>
      </c>
      <c r="H41" s="7"/>
      <c r="I41" s="6"/>
      <c r="J41" s="6"/>
      <c r="Q41" s="9"/>
    </row>
    <row r="42" spans="7:17">
      <c r="G42" s="7" t="s">
        <v>9</v>
      </c>
      <c r="H42" s="7"/>
      <c r="I42" s="6"/>
      <c r="J42" s="6"/>
      <c r="Q42" s="9"/>
    </row>
    <row r="43" spans="7:17">
      <c r="G43" s="6" t="s">
        <v>28</v>
      </c>
      <c r="H43" s="6" t="s">
        <v>44</v>
      </c>
      <c r="I43" s="6"/>
      <c r="J43" s="6"/>
      <c r="Q43" s="9"/>
    </row>
    <row r="44" spans="7:17">
      <c r="G44" s="6" t="s">
        <v>27</v>
      </c>
      <c r="H44" s="6"/>
      <c r="I44" s="6"/>
      <c r="J44" s="6"/>
      <c r="Q44" s="9"/>
    </row>
    <row r="45" spans="7:17">
      <c r="G45" s="6" t="s">
        <v>30</v>
      </c>
      <c r="H45" s="6"/>
      <c r="I45" s="6" t="s">
        <v>5</v>
      </c>
      <c r="J45" s="6"/>
      <c r="Q45" s="9"/>
    </row>
    <row r="46" spans="7:17">
      <c r="G46" s="6" t="s">
        <v>33</v>
      </c>
      <c r="H46" s="6"/>
      <c r="I46" s="6"/>
      <c r="J46" s="6"/>
      <c r="Q46" s="9"/>
    </row>
    <row r="47" spans="7:17">
      <c r="G47" s="6" t="s">
        <v>84</v>
      </c>
      <c r="H47" s="6"/>
      <c r="I47" s="6"/>
      <c r="J47" s="10"/>
      <c r="Q47" s="9"/>
    </row>
    <row r="48" spans="7:17">
      <c r="G48" s="10" t="s">
        <v>183</v>
      </c>
      <c r="H48" s="10"/>
      <c r="I48" s="10"/>
      <c r="Q48" s="9"/>
    </row>
    <row r="49" spans="5:17">
      <c r="E49" s="11" t="s">
        <v>86</v>
      </c>
      <c r="G49" s="21" t="s">
        <v>97</v>
      </c>
      <c r="H49" s="13" t="s">
        <v>56</v>
      </c>
      <c r="I49" s="15"/>
      <c r="Q49" s="9"/>
    </row>
    <row r="50" spans="5:17">
      <c r="E50" s="11" t="s">
        <v>87</v>
      </c>
      <c r="G50" s="21" t="s">
        <v>32</v>
      </c>
      <c r="H50" s="13"/>
      <c r="I50" s="15"/>
      <c r="Q50" s="9"/>
    </row>
    <row r="51" spans="5:17">
      <c r="E51" s="11" t="s">
        <v>88</v>
      </c>
      <c r="G51" s="22" t="s">
        <v>34</v>
      </c>
      <c r="H51" s="15"/>
      <c r="I51" s="15" t="s">
        <v>73</v>
      </c>
      <c r="Q51" s="9"/>
    </row>
    <row r="52" spans="5:17">
      <c r="E52" s="11" t="s">
        <v>89</v>
      </c>
      <c r="G52" s="22" t="s">
        <v>101</v>
      </c>
      <c r="H52" s="15"/>
      <c r="I52" s="15"/>
    </row>
    <row r="53" spans="5:17">
      <c r="E53" s="11" t="s">
        <v>76</v>
      </c>
      <c r="G53" s="15" t="s">
        <v>90</v>
      </c>
      <c r="H53" s="15"/>
      <c r="I53" s="15"/>
    </row>
    <row r="54" spans="5:17">
      <c r="E54" s="11"/>
      <c r="G54" s="15" t="s">
        <v>82</v>
      </c>
      <c r="H54" s="15"/>
      <c r="I54" s="15"/>
    </row>
    <row r="55" spans="5:17">
      <c r="E55" s="11"/>
      <c r="G55" s="18" t="s">
        <v>94</v>
      </c>
      <c r="H55" s="15"/>
      <c r="I55" s="15"/>
    </row>
    <row r="56" spans="5:17">
      <c r="E56" s="11"/>
      <c r="G56" s="21" t="s">
        <v>98</v>
      </c>
      <c r="H56" s="13" t="s">
        <v>56</v>
      </c>
      <c r="I56" s="15"/>
    </row>
    <row r="57" spans="5:17">
      <c r="E57" s="11"/>
      <c r="G57" s="21" t="s">
        <v>40</v>
      </c>
      <c r="H57" s="13"/>
      <c r="I57" s="15"/>
    </row>
    <row r="58" spans="5:17">
      <c r="E58" s="11"/>
      <c r="G58" s="12" t="s">
        <v>125</v>
      </c>
      <c r="H58" s="12"/>
      <c r="I58" s="12"/>
    </row>
    <row r="59" spans="5:17">
      <c r="E59" s="11"/>
      <c r="G59" s="18" t="s">
        <v>95</v>
      </c>
      <c r="H59" s="17"/>
      <c r="I59" s="17"/>
      <c r="J59" s="10"/>
    </row>
    <row r="60" spans="5:17">
      <c r="E60" s="11"/>
      <c r="G60" s="23" t="s">
        <v>68</v>
      </c>
      <c r="H60" s="17"/>
      <c r="I60" s="17" t="s">
        <v>73</v>
      </c>
    </row>
    <row r="61" spans="5:17">
      <c r="E61" s="11"/>
      <c r="G61" s="17" t="s">
        <v>62</v>
      </c>
      <c r="H61" s="17"/>
      <c r="I61" s="17"/>
    </row>
    <row r="62" spans="5:17">
      <c r="E62" s="11"/>
      <c r="F62" s="5"/>
      <c r="G62" s="23" t="s">
        <v>102</v>
      </c>
      <c r="H62" s="15"/>
      <c r="I62" s="15"/>
    </row>
    <row r="63" spans="5:17">
      <c r="E63" s="11"/>
      <c r="F63" s="5"/>
      <c r="G63" s="18" t="s">
        <v>103</v>
      </c>
      <c r="H63" s="15"/>
      <c r="I63" s="15"/>
    </row>
    <row r="64" spans="5:17" ht="15" customHeight="1">
      <c r="F64" s="5"/>
      <c r="G64" s="15" t="s">
        <v>85</v>
      </c>
      <c r="I64" s="19"/>
      <c r="J64" s="16"/>
    </row>
    <row r="65" spans="4:10" ht="15" customHeight="1">
      <c r="F65" s="5"/>
      <c r="G65" s="18" t="s">
        <v>182</v>
      </c>
      <c r="J65" s="16"/>
    </row>
    <row r="66" spans="4:10" ht="15" customHeight="1">
      <c r="F66" s="5"/>
      <c r="G66" t="s">
        <v>41</v>
      </c>
      <c r="H66" s="5"/>
      <c r="J66" s="16"/>
    </row>
    <row r="67" spans="4:10" ht="15" customHeight="1">
      <c r="D67" s="5"/>
      <c r="E67" s="5"/>
      <c r="F67" s="5"/>
      <c r="G67" s="5"/>
      <c r="H67" s="5"/>
      <c r="J67" s="16"/>
    </row>
    <row r="68" spans="4:10" ht="15" customHeight="1">
      <c r="D68" s="5"/>
      <c r="E68" s="5"/>
      <c r="F68" s="5"/>
      <c r="G68" s="24"/>
      <c r="H68" s="5"/>
      <c r="J68" s="16"/>
    </row>
    <row r="69" spans="4:10" ht="15" customHeight="1">
      <c r="D69" s="5"/>
      <c r="E69" s="5"/>
      <c r="F69" s="5"/>
      <c r="G69" s="5"/>
      <c r="H69" s="5"/>
      <c r="J69" s="16"/>
    </row>
    <row r="70" spans="4:10" ht="15" customHeight="1">
      <c r="D70" s="5"/>
      <c r="E70" s="5"/>
      <c r="F70" s="5"/>
      <c r="G70" s="5"/>
      <c r="H70" s="5"/>
      <c r="J70" s="16"/>
    </row>
    <row r="71" spans="4:10" ht="15" customHeight="1">
      <c r="D71" s="5"/>
      <c r="E71" s="5"/>
      <c r="F71" s="5"/>
      <c r="G71" s="5" t="s">
        <v>114</v>
      </c>
      <c r="H71" s="5"/>
      <c r="J71" s="16"/>
    </row>
    <row r="72" spans="4:10" ht="15" customHeight="1">
      <c r="D72" s="5"/>
      <c r="E72" s="5"/>
      <c r="F72" s="5"/>
      <c r="G72" s="5" t="s">
        <v>115</v>
      </c>
      <c r="H72" s="5"/>
      <c r="J72" s="16"/>
    </row>
    <row r="73" spans="4:10" ht="15" customHeight="1">
      <c r="D73" s="5"/>
      <c r="E73" s="5"/>
      <c r="F73" s="5"/>
      <c r="G73" s="5"/>
      <c r="H73" s="5"/>
      <c r="J73" s="16"/>
    </row>
    <row r="74" spans="4:10" ht="15" customHeight="1">
      <c r="D74" s="5"/>
      <c r="E74" s="5"/>
      <c r="F74" s="5"/>
      <c r="G74" s="5" t="s">
        <v>116</v>
      </c>
      <c r="H74" s="5"/>
      <c r="J74" s="16"/>
    </row>
    <row r="75" spans="4:10" ht="15" customHeight="1">
      <c r="D75" s="5"/>
      <c r="E75" s="5"/>
      <c r="F75" s="5"/>
      <c r="G75" s="5" t="s">
        <v>117</v>
      </c>
      <c r="J75" s="16"/>
    </row>
    <row r="76" spans="4:10" ht="15" customHeight="1">
      <c r="G76" s="5" t="s">
        <v>78</v>
      </c>
      <c r="J76" s="16"/>
    </row>
    <row r="77" spans="4:10" ht="15" customHeight="1">
      <c r="G77" s="5" t="s">
        <v>77</v>
      </c>
      <c r="J77" s="16"/>
    </row>
    <row r="78" spans="4:10" ht="15" customHeight="1">
      <c r="G78" s="5" t="s">
        <v>119</v>
      </c>
    </row>
    <row r="79" spans="4:10" ht="15" customHeight="1">
      <c r="G79" s="5" t="s">
        <v>118</v>
      </c>
    </row>
    <row r="80" spans="4:10" ht="15" customHeight="1">
      <c r="G80" s="5" t="s">
        <v>79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S76"/>
  <sheetViews>
    <sheetView topLeftCell="G1" workbookViewId="0">
      <selection activeCell="J21" sqref="J21"/>
    </sheetView>
  </sheetViews>
  <sheetFormatPr baseColWidth="10" defaultColWidth="8.83203125" defaultRowHeight="14" x14ac:dyDescent="0"/>
  <cols>
    <col min="1" max="4" width="8.83203125" style="26"/>
    <col min="5" max="5" width="8" style="26" customWidth="1"/>
    <col min="6" max="6" width="9.1640625" style="26" hidden="1" customWidth="1"/>
    <col min="7" max="7" width="15.33203125" style="26" customWidth="1"/>
    <col min="8" max="8" width="15.5" style="26" customWidth="1"/>
    <col min="9" max="9" width="16.1640625" style="26" customWidth="1"/>
    <col min="10" max="10" width="24" style="26" customWidth="1"/>
    <col min="11" max="16384" width="8.83203125" style="26"/>
  </cols>
  <sheetData>
    <row r="5" spans="3:15">
      <c r="G5" s="26" t="s">
        <v>76</v>
      </c>
    </row>
    <row r="6" spans="3:15">
      <c r="C6" s="32" t="s">
        <v>137</v>
      </c>
      <c r="G6" s="26" t="s">
        <v>127</v>
      </c>
    </row>
    <row r="7" spans="3:15">
      <c r="C7" s="32" t="s">
        <v>138</v>
      </c>
      <c r="G7" s="14" t="s">
        <v>12</v>
      </c>
      <c r="H7" s="30"/>
      <c r="I7" s="30" t="s">
        <v>131</v>
      </c>
    </row>
    <row r="8" spans="3:15">
      <c r="C8" s="32" t="s">
        <v>139</v>
      </c>
      <c r="G8" s="14" t="s">
        <v>57</v>
      </c>
      <c r="H8" s="41"/>
      <c r="I8" s="41"/>
    </row>
    <row r="9" spans="3:15">
      <c r="C9" s="32" t="s">
        <v>140</v>
      </c>
      <c r="G9" s="42" t="s">
        <v>128</v>
      </c>
      <c r="H9" s="43"/>
      <c r="I9" s="35"/>
    </row>
    <row r="10" spans="3:15">
      <c r="C10" s="32"/>
      <c r="G10" s="44" t="s">
        <v>129</v>
      </c>
      <c r="H10" s="31"/>
      <c r="I10" s="39"/>
    </row>
    <row r="11" spans="3:15">
      <c r="C11" s="32"/>
      <c r="G11" s="36" t="s">
        <v>130</v>
      </c>
      <c r="H11" s="37"/>
      <c r="I11" s="38"/>
    </row>
    <row r="12" spans="3:15">
      <c r="C12" s="32"/>
      <c r="G12" s="26" t="s">
        <v>149</v>
      </c>
    </row>
    <row r="13" spans="3:15">
      <c r="C13" s="32"/>
      <c r="G13" s="42" t="s">
        <v>132</v>
      </c>
      <c r="H13" s="43"/>
      <c r="I13" s="35"/>
    </row>
    <row r="14" spans="3:15">
      <c r="C14" s="32"/>
      <c r="G14" s="44" t="s">
        <v>133</v>
      </c>
      <c r="H14" s="31"/>
      <c r="I14" s="39"/>
    </row>
    <row r="15" spans="3:15">
      <c r="C15" s="32"/>
      <c r="G15" s="36" t="s">
        <v>134</v>
      </c>
      <c r="H15" s="37"/>
      <c r="I15" s="38"/>
    </row>
    <row r="16" spans="3:15">
      <c r="C16" s="32"/>
      <c r="G16" s="42" t="s">
        <v>13</v>
      </c>
      <c r="H16" s="43"/>
      <c r="I16" s="35"/>
      <c r="K16" s="29"/>
      <c r="L16" s="29"/>
      <c r="M16" s="29"/>
      <c r="N16" s="29"/>
      <c r="O16" s="29"/>
    </row>
    <row r="17" spans="3:18">
      <c r="C17" s="32"/>
      <c r="G17" s="44" t="s">
        <v>135</v>
      </c>
      <c r="H17" s="31"/>
      <c r="I17" s="39"/>
      <c r="K17" s="51" t="s">
        <v>181</v>
      </c>
      <c r="L17" s="51"/>
      <c r="M17" s="51"/>
      <c r="N17" s="51"/>
      <c r="O17" s="29"/>
    </row>
    <row r="18" spans="3:18">
      <c r="C18" s="32"/>
      <c r="G18" s="36" t="s">
        <v>136</v>
      </c>
      <c r="H18" s="37"/>
      <c r="I18" s="38"/>
      <c r="K18" s="51" t="s">
        <v>193</v>
      </c>
      <c r="L18" s="51"/>
      <c r="M18" s="51"/>
      <c r="N18" s="51"/>
      <c r="O18" s="51"/>
    </row>
    <row r="19" spans="3:18">
      <c r="C19" s="32"/>
      <c r="G19" s="42" t="s">
        <v>20</v>
      </c>
      <c r="H19" s="43"/>
      <c r="I19" s="35"/>
      <c r="K19" s="29"/>
      <c r="L19" s="29"/>
      <c r="M19" s="29"/>
      <c r="N19" s="29"/>
      <c r="O19" s="29"/>
    </row>
    <row r="20" spans="3:18">
      <c r="C20" s="32"/>
      <c r="G20" s="44" t="s">
        <v>142</v>
      </c>
      <c r="H20" s="31"/>
      <c r="I20" s="39"/>
      <c r="K20" s="29"/>
      <c r="L20" s="29"/>
      <c r="M20" s="29"/>
      <c r="N20" s="29"/>
      <c r="O20" s="29"/>
    </row>
    <row r="21" spans="3:18">
      <c r="C21" s="32"/>
      <c r="G21" s="36" t="s">
        <v>143</v>
      </c>
      <c r="H21" s="37"/>
      <c r="I21" s="38"/>
      <c r="K21" s="29"/>
      <c r="L21" s="29"/>
      <c r="M21" s="29"/>
      <c r="N21" s="29"/>
      <c r="O21" s="29"/>
    </row>
    <row r="22" spans="3:18">
      <c r="C22" s="32"/>
      <c r="G22" s="33" t="s">
        <v>11</v>
      </c>
      <c r="H22" s="40"/>
      <c r="I22" s="40" t="s">
        <v>131</v>
      </c>
      <c r="K22" s="29"/>
      <c r="L22" s="29"/>
      <c r="M22" s="29"/>
      <c r="N22" s="29"/>
      <c r="O22" s="29"/>
    </row>
    <row r="23" spans="3:18">
      <c r="C23" s="32"/>
      <c r="G23" s="14" t="s">
        <v>58</v>
      </c>
      <c r="H23" s="30"/>
      <c r="I23" s="30"/>
      <c r="K23" s="29"/>
      <c r="L23" s="29"/>
      <c r="M23" s="29"/>
      <c r="N23" s="29"/>
      <c r="O23" s="29"/>
    </row>
    <row r="24" spans="3:18">
      <c r="C24" s="32"/>
      <c r="G24" s="48" t="s">
        <v>186</v>
      </c>
      <c r="H24" s="34"/>
      <c r="I24" s="34"/>
    </row>
    <row r="25" spans="3:18">
      <c r="C25" s="32"/>
      <c r="G25" s="26" t="s">
        <v>141</v>
      </c>
    </row>
    <row r="26" spans="3:18">
      <c r="J26" s="28"/>
      <c r="K26" s="50"/>
      <c r="L26" s="50"/>
      <c r="M26" s="27"/>
    </row>
    <row r="27" spans="3:18">
      <c r="J27" s="28"/>
      <c r="K27" s="50"/>
      <c r="L27" s="50"/>
      <c r="M27" s="27"/>
    </row>
    <row r="28" spans="3:18">
      <c r="J28" s="28"/>
      <c r="K28" s="50"/>
      <c r="L28" s="50"/>
      <c r="M28" s="27"/>
    </row>
    <row r="29" spans="3:18">
      <c r="C29" s="47" t="s">
        <v>157</v>
      </c>
      <c r="G29" s="26" t="s">
        <v>156</v>
      </c>
      <c r="J29" s="28"/>
      <c r="K29" s="51" t="s">
        <v>190</v>
      </c>
      <c r="L29" s="51"/>
      <c r="M29" s="51"/>
      <c r="N29" s="51"/>
      <c r="O29" s="51"/>
    </row>
    <row r="30" spans="3:18">
      <c r="C30" s="47" t="s">
        <v>140</v>
      </c>
      <c r="G30" s="42" t="s">
        <v>23</v>
      </c>
      <c r="H30" s="43"/>
      <c r="I30" s="35"/>
      <c r="J30" s="28"/>
      <c r="K30" s="29"/>
      <c r="L30" s="29"/>
      <c r="M30" s="29"/>
      <c r="N30" s="29"/>
      <c r="O30" s="29"/>
      <c r="R30" s="26" t="s">
        <v>144</v>
      </c>
    </row>
    <row r="31" spans="3:18">
      <c r="C31" s="47"/>
      <c r="G31" s="44" t="s">
        <v>153</v>
      </c>
      <c r="H31" s="31"/>
      <c r="I31" s="39"/>
      <c r="J31" s="28"/>
      <c r="K31" s="29" t="s">
        <v>77</v>
      </c>
      <c r="L31" s="29"/>
      <c r="M31" s="29"/>
      <c r="N31" s="29"/>
      <c r="O31" s="29"/>
      <c r="R31" s="26" t="s">
        <v>145</v>
      </c>
    </row>
    <row r="32" spans="3:18">
      <c r="C32" s="47"/>
      <c r="G32" s="36" t="s">
        <v>150</v>
      </c>
      <c r="H32" s="37"/>
      <c r="I32" s="38"/>
      <c r="J32" s="28"/>
      <c r="K32" s="29" t="s">
        <v>78</v>
      </c>
      <c r="L32" s="29"/>
      <c r="M32" s="29"/>
      <c r="N32" s="29"/>
      <c r="O32" s="29"/>
      <c r="R32" s="26" t="s">
        <v>146</v>
      </c>
    </row>
    <row r="33" spans="3:19">
      <c r="C33" s="47"/>
      <c r="G33" s="42"/>
      <c r="H33" s="43"/>
      <c r="I33" s="35"/>
      <c r="J33" s="28"/>
      <c r="K33" s="29" t="s">
        <v>79</v>
      </c>
      <c r="L33" s="29"/>
      <c r="M33" s="29"/>
      <c r="N33" s="29"/>
      <c r="O33" s="29"/>
      <c r="R33" s="26" t="s">
        <v>147</v>
      </c>
    </row>
    <row r="34" spans="3:19">
      <c r="C34" s="47"/>
      <c r="G34" s="44"/>
      <c r="H34" s="31"/>
      <c r="I34" s="39"/>
      <c r="J34" s="28"/>
      <c r="K34" s="29"/>
      <c r="L34" s="29"/>
      <c r="M34" s="29"/>
      <c r="N34" s="29"/>
      <c r="O34" s="29"/>
      <c r="R34" s="26" t="s">
        <v>148</v>
      </c>
    </row>
    <row r="35" spans="3:19">
      <c r="C35" s="47"/>
      <c r="G35" s="36" t="s">
        <v>151</v>
      </c>
      <c r="H35" s="37"/>
      <c r="I35" s="38"/>
      <c r="J35" s="28"/>
      <c r="K35" s="29"/>
      <c r="L35" s="29"/>
      <c r="M35" s="29"/>
      <c r="N35" s="29"/>
      <c r="O35" s="29"/>
      <c r="R35" s="26" t="s">
        <v>166</v>
      </c>
    </row>
    <row r="36" spans="3:19">
      <c r="C36" s="47"/>
      <c r="G36" s="42" t="s">
        <v>27</v>
      </c>
      <c r="H36" s="43"/>
      <c r="I36" s="35"/>
      <c r="K36" s="29"/>
      <c r="L36" s="29"/>
      <c r="M36" s="29"/>
      <c r="N36" s="29"/>
      <c r="O36" s="29"/>
      <c r="R36" s="26" t="s">
        <v>189</v>
      </c>
    </row>
    <row r="37" spans="3:19">
      <c r="C37" s="47"/>
      <c r="G37" s="44" t="s">
        <v>152</v>
      </c>
      <c r="H37" s="31"/>
      <c r="I37" s="39"/>
      <c r="K37" s="29"/>
      <c r="L37" s="29"/>
      <c r="M37" s="29"/>
      <c r="N37" s="29"/>
      <c r="O37" s="29"/>
      <c r="R37" s="26" t="s">
        <v>191</v>
      </c>
    </row>
    <row r="38" spans="3:19">
      <c r="C38" s="47"/>
      <c r="G38" s="36" t="s">
        <v>154</v>
      </c>
      <c r="H38" s="37"/>
      <c r="I38" s="38"/>
      <c r="K38" s="29"/>
      <c r="L38" s="29"/>
      <c r="M38" s="29"/>
      <c r="N38" s="29"/>
      <c r="O38" s="29"/>
      <c r="R38" s="26" t="s">
        <v>192</v>
      </c>
    </row>
    <row r="39" spans="3:19">
      <c r="C39" s="47"/>
      <c r="G39" s="33" t="s">
        <v>17</v>
      </c>
      <c r="H39" s="40"/>
      <c r="I39" s="40" t="s">
        <v>131</v>
      </c>
    </row>
    <row r="40" spans="3:19">
      <c r="C40" s="47"/>
      <c r="G40" s="33" t="s">
        <v>59</v>
      </c>
      <c r="H40" s="30"/>
      <c r="I40" s="30"/>
    </row>
    <row r="41" spans="3:19">
      <c r="C41" s="47"/>
      <c r="G41" s="45" t="s">
        <v>155</v>
      </c>
    </row>
    <row r="42" spans="3:19">
      <c r="G42" s="25"/>
      <c r="R42" s="26" t="s">
        <v>174</v>
      </c>
    </row>
    <row r="43" spans="3:19">
      <c r="G43" s="25"/>
      <c r="S43" s="26" t="s">
        <v>64</v>
      </c>
    </row>
    <row r="44" spans="3:19">
      <c r="S44" s="26" t="s">
        <v>67</v>
      </c>
    </row>
    <row r="45" spans="3:19">
      <c r="C45" s="46" t="s">
        <v>164</v>
      </c>
      <c r="G45" s="42" t="s">
        <v>31</v>
      </c>
      <c r="H45" s="43"/>
      <c r="I45" s="35"/>
      <c r="S45" s="26" t="s">
        <v>175</v>
      </c>
    </row>
    <row r="46" spans="3:19">
      <c r="C46" s="46" t="s">
        <v>165</v>
      </c>
      <c r="G46" s="44" t="s">
        <v>158</v>
      </c>
      <c r="H46" s="31"/>
      <c r="I46" s="39"/>
      <c r="S46" s="26" t="s">
        <v>176</v>
      </c>
    </row>
    <row r="47" spans="3:19">
      <c r="C47" s="46"/>
      <c r="G47" s="36" t="s">
        <v>159</v>
      </c>
      <c r="H47" s="37"/>
      <c r="I47" s="38"/>
      <c r="S47" s="26" t="s">
        <v>177</v>
      </c>
    </row>
    <row r="48" spans="3:19">
      <c r="C48" s="46"/>
      <c r="G48" s="33" t="s">
        <v>19</v>
      </c>
      <c r="H48" s="40"/>
      <c r="I48" s="40" t="s">
        <v>131</v>
      </c>
      <c r="S48" s="26" t="s">
        <v>178</v>
      </c>
    </row>
    <row r="49" spans="3:19">
      <c r="C49" s="46"/>
      <c r="G49" s="33" t="s">
        <v>60</v>
      </c>
      <c r="H49" s="30"/>
      <c r="I49" s="30"/>
      <c r="S49" s="26" t="s">
        <v>70</v>
      </c>
    </row>
    <row r="50" spans="3:19">
      <c r="C50" s="46"/>
      <c r="G50" s="42" t="s">
        <v>75</v>
      </c>
      <c r="H50" s="43"/>
      <c r="I50" s="35"/>
      <c r="S50" s="26" t="s">
        <v>179</v>
      </c>
    </row>
    <row r="51" spans="3:19">
      <c r="C51" s="46"/>
      <c r="G51" s="44" t="s">
        <v>167</v>
      </c>
      <c r="H51" s="31"/>
      <c r="I51" s="39"/>
      <c r="S51" s="26" t="s">
        <v>180</v>
      </c>
    </row>
    <row r="52" spans="3:19">
      <c r="C52" s="46"/>
      <c r="G52" s="36" t="s">
        <v>160</v>
      </c>
      <c r="H52" s="37"/>
      <c r="I52" s="38"/>
    </row>
    <row r="53" spans="3:19">
      <c r="C53" s="46"/>
      <c r="G53" s="42"/>
      <c r="H53" s="43"/>
      <c r="I53" s="35"/>
      <c r="J53" s="26" t="s">
        <v>187</v>
      </c>
    </row>
    <row r="54" spans="3:19">
      <c r="C54" s="46"/>
      <c r="G54" s="44"/>
      <c r="H54" s="31"/>
      <c r="I54" s="39"/>
      <c r="J54" s="26" t="s">
        <v>188</v>
      </c>
    </row>
    <row r="55" spans="3:19">
      <c r="C55" s="46"/>
      <c r="G55" s="36" t="s">
        <v>161</v>
      </c>
      <c r="H55" s="37"/>
      <c r="I55" s="38"/>
    </row>
    <row r="56" spans="3:19">
      <c r="C56" s="46"/>
      <c r="G56" s="42" t="s">
        <v>168</v>
      </c>
      <c r="H56" s="43"/>
      <c r="I56" s="35"/>
    </row>
    <row r="57" spans="3:19">
      <c r="C57" s="46"/>
      <c r="G57" s="44" t="s">
        <v>169</v>
      </c>
      <c r="H57" s="31"/>
      <c r="I57" s="39"/>
    </row>
    <row r="58" spans="3:19">
      <c r="C58" s="46"/>
      <c r="G58" s="36" t="s">
        <v>162</v>
      </c>
      <c r="H58" s="37"/>
      <c r="I58" s="38"/>
    </row>
    <row r="59" spans="3:19">
      <c r="C59" s="46"/>
      <c r="G59" s="33" t="s">
        <v>105</v>
      </c>
      <c r="H59" s="40"/>
      <c r="I59" s="40" t="s">
        <v>131</v>
      </c>
    </row>
    <row r="60" spans="3:19">
      <c r="C60" s="46"/>
      <c r="G60" s="33" t="s">
        <v>100</v>
      </c>
      <c r="H60" s="30"/>
      <c r="I60" s="30"/>
    </row>
    <row r="61" spans="3:19">
      <c r="C61" s="46"/>
      <c r="G61" s="48" t="s">
        <v>80</v>
      </c>
      <c r="H61" s="34"/>
      <c r="I61" s="34"/>
    </row>
    <row r="62" spans="3:19">
      <c r="C62" s="46"/>
      <c r="G62" s="26" t="s">
        <v>163</v>
      </c>
    </row>
    <row r="63" spans="3:19">
      <c r="C63" s="46"/>
    </row>
    <row r="68" spans="3:7">
      <c r="C68" s="49" t="s">
        <v>170</v>
      </c>
    </row>
    <row r="69" spans="3:7">
      <c r="C69" s="49" t="s">
        <v>171</v>
      </c>
      <c r="G69" s="26" t="s">
        <v>78</v>
      </c>
    </row>
    <row r="70" spans="3:7">
      <c r="C70" s="49" t="s">
        <v>172</v>
      </c>
      <c r="G70" s="26" t="s">
        <v>77</v>
      </c>
    </row>
    <row r="71" spans="3:7">
      <c r="C71" s="49"/>
      <c r="G71" s="26" t="s">
        <v>79</v>
      </c>
    </row>
    <row r="72" spans="3:7">
      <c r="C72" s="49"/>
    </row>
    <row r="73" spans="3:7">
      <c r="C73" s="49"/>
    </row>
    <row r="74" spans="3:7">
      <c r="C74" s="49"/>
    </row>
    <row r="75" spans="3:7">
      <c r="C75" s="49"/>
    </row>
    <row r="76" spans="3:7">
      <c r="C76" s="49"/>
    </row>
  </sheetData>
  <pageMargins left="0.7" right="0.7" top="0.75" bottom="0.75" header="0.3" footer="0.3"/>
  <pageSetup paperSize="1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S14" sqref="S14"/>
    </sheetView>
  </sheetViews>
  <sheetFormatPr baseColWidth="10" defaultRowHeight="14" x14ac:dyDescent="0"/>
  <cols>
    <col min="1" max="1" width="17.6640625" style="54" bestFit="1" customWidth="1"/>
    <col min="2" max="2" width="28.83203125" style="54" bestFit="1" customWidth="1"/>
    <col min="3" max="3" width="8.5" style="54" bestFit="1" customWidth="1"/>
    <col min="4" max="4" width="8.5" style="55" bestFit="1" customWidth="1"/>
    <col min="5" max="5" width="10.33203125" style="55" bestFit="1" customWidth="1"/>
    <col min="6" max="6" width="12.6640625" style="55" bestFit="1" customWidth="1"/>
    <col min="7" max="7" width="10.83203125" style="54"/>
    <col min="8" max="8" width="5.33203125" style="54" customWidth="1"/>
    <col min="9" max="9" width="5.1640625" style="54" customWidth="1"/>
    <col min="10" max="10" width="6.5" style="54" customWidth="1"/>
    <col min="11" max="11" width="5.6640625" style="54" bestFit="1" customWidth="1"/>
    <col min="12" max="12" width="5.5" style="54" bestFit="1" customWidth="1"/>
    <col min="13" max="13" width="5.1640625" style="54" bestFit="1" customWidth="1"/>
    <col min="14" max="14" width="5.1640625" style="54" customWidth="1"/>
    <col min="15" max="15" width="5.33203125" style="54" bestFit="1" customWidth="1"/>
    <col min="16" max="16" width="5.6640625" style="54" bestFit="1" customWidth="1"/>
    <col min="17" max="16384" width="10.83203125" style="54"/>
  </cols>
  <sheetData>
    <row r="1" spans="1:16" ht="15">
      <c r="A1" s="59"/>
      <c r="H1" s="60" t="s">
        <v>252</v>
      </c>
      <c r="I1" s="61"/>
      <c r="J1" s="61"/>
      <c r="K1" s="61"/>
      <c r="L1" s="61"/>
      <c r="M1" s="61"/>
      <c r="N1" s="61"/>
      <c r="O1" s="61"/>
      <c r="P1" s="61"/>
    </row>
    <row r="2" spans="1:16" ht="15">
      <c r="A2" s="62"/>
      <c r="B2" s="62"/>
      <c r="C2" s="62"/>
      <c r="D2" s="63"/>
      <c r="E2" s="63"/>
      <c r="F2" s="63"/>
      <c r="G2" s="62"/>
      <c r="H2" s="62">
        <f>SUM(H4:H36)</f>
        <v>2</v>
      </c>
      <c r="I2" s="62">
        <f t="shared" ref="I2:P2" si="0">SUM(I4:I36)</f>
        <v>10</v>
      </c>
      <c r="J2" s="62">
        <f t="shared" si="0"/>
        <v>1</v>
      </c>
      <c r="K2" s="62">
        <f t="shared" si="0"/>
        <v>2</v>
      </c>
      <c r="L2" s="62">
        <f t="shared" si="0"/>
        <v>1</v>
      </c>
      <c r="M2" s="62">
        <f t="shared" si="0"/>
        <v>5</v>
      </c>
      <c r="N2" s="62">
        <f t="shared" si="0"/>
        <v>1</v>
      </c>
      <c r="O2" s="62">
        <f t="shared" si="0"/>
        <v>4</v>
      </c>
      <c r="P2" s="62">
        <f t="shared" si="0"/>
        <v>2</v>
      </c>
    </row>
    <row r="3" spans="1:16" s="52" customFormat="1" ht="15">
      <c r="A3" s="64" t="s">
        <v>261</v>
      </c>
      <c r="B3" s="64" t="s">
        <v>0</v>
      </c>
      <c r="C3" s="64" t="s">
        <v>194</v>
      </c>
      <c r="D3" s="65" t="s">
        <v>195</v>
      </c>
      <c r="E3" s="65" t="s">
        <v>196</v>
      </c>
      <c r="F3" s="65" t="s">
        <v>197</v>
      </c>
      <c r="G3" s="64" t="s">
        <v>262</v>
      </c>
      <c r="H3" s="64" t="s">
        <v>253</v>
      </c>
      <c r="I3" s="64" t="s">
        <v>254</v>
      </c>
      <c r="J3" s="64" t="s">
        <v>255</v>
      </c>
      <c r="K3" s="64" t="s">
        <v>256</v>
      </c>
      <c r="L3" s="64" t="s">
        <v>257</v>
      </c>
      <c r="M3" s="64" t="s">
        <v>258</v>
      </c>
      <c r="N3" s="64" t="s">
        <v>259</v>
      </c>
      <c r="O3" s="64" t="s">
        <v>260</v>
      </c>
      <c r="P3" s="64" t="s">
        <v>213</v>
      </c>
    </row>
    <row r="4" spans="1:16" s="52" customFormat="1">
      <c r="D4" s="53" t="s">
        <v>263</v>
      </c>
      <c r="E4" s="53" t="s">
        <v>263</v>
      </c>
      <c r="F4" s="53" t="s">
        <v>263</v>
      </c>
      <c r="G4" s="52" t="s">
        <v>263</v>
      </c>
    </row>
    <row r="5" spans="1:16">
      <c r="A5" s="54" t="s">
        <v>251</v>
      </c>
      <c r="B5" s="54" t="s">
        <v>198</v>
      </c>
      <c r="D5" s="55">
        <v>-0.1</v>
      </c>
      <c r="E5" s="55">
        <f>D5</f>
        <v>-0.1</v>
      </c>
      <c r="F5" s="55">
        <f>E5-(D5/2)</f>
        <v>-0.05</v>
      </c>
    </row>
    <row r="6" spans="1:16">
      <c r="B6" s="54" t="s">
        <v>199</v>
      </c>
      <c r="D6" s="55">
        <v>0.1</v>
      </c>
      <c r="E6" s="55">
        <f>E5+D6</f>
        <v>0</v>
      </c>
      <c r="F6" s="55">
        <f t="shared" ref="F6:F49" si="1">E6-(D6/2)</f>
        <v>-0.05</v>
      </c>
    </row>
    <row r="7" spans="1:16">
      <c r="B7" s="54" t="s">
        <v>200</v>
      </c>
      <c r="D7" s="55">
        <v>0.1</v>
      </c>
      <c r="E7" s="55">
        <f t="shared" ref="E7:E49" si="2">E6+D7</f>
        <v>0.1</v>
      </c>
      <c r="F7" s="55">
        <f t="shared" si="1"/>
        <v>0.05</v>
      </c>
    </row>
    <row r="8" spans="1:16">
      <c r="B8" s="54" t="s">
        <v>201</v>
      </c>
      <c r="D8" s="55">
        <v>0.15240000000000001</v>
      </c>
      <c r="E8" s="55">
        <f t="shared" si="2"/>
        <v>0.25240000000000001</v>
      </c>
      <c r="F8" s="55">
        <f t="shared" si="1"/>
        <v>0.17620000000000002</v>
      </c>
    </row>
    <row r="9" spans="1:16">
      <c r="B9" s="54" t="s">
        <v>202</v>
      </c>
      <c r="C9" s="54" t="s">
        <v>203</v>
      </c>
      <c r="D9" s="55">
        <v>0.05</v>
      </c>
      <c r="E9" s="55">
        <f t="shared" si="2"/>
        <v>0.3024</v>
      </c>
      <c r="F9" s="55">
        <f t="shared" si="1"/>
        <v>0.27739999999999998</v>
      </c>
    </row>
    <row r="10" spans="1:16" ht="28">
      <c r="B10" s="54" t="s">
        <v>204</v>
      </c>
      <c r="C10" s="56" t="s">
        <v>205</v>
      </c>
      <c r="D10" s="55">
        <v>0.13969999999999999</v>
      </c>
      <c r="E10" s="55">
        <f t="shared" si="2"/>
        <v>0.44209999999999999</v>
      </c>
      <c r="F10" s="55">
        <f t="shared" si="1"/>
        <v>0.37224999999999997</v>
      </c>
      <c r="I10" s="54">
        <v>2</v>
      </c>
      <c r="M10" s="54">
        <v>1</v>
      </c>
    </row>
    <row r="11" spans="1:16">
      <c r="B11" s="54" t="s">
        <v>206</v>
      </c>
      <c r="C11" s="54" t="s">
        <v>207</v>
      </c>
      <c r="D11" s="55">
        <v>0.05</v>
      </c>
      <c r="E11" s="55">
        <f t="shared" si="2"/>
        <v>0.49209999999999998</v>
      </c>
      <c r="F11" s="55">
        <f t="shared" si="1"/>
        <v>0.46709999999999996</v>
      </c>
    </row>
    <row r="12" spans="1:16">
      <c r="B12" s="54" t="s">
        <v>208</v>
      </c>
      <c r="C12" s="54" t="s">
        <v>209</v>
      </c>
      <c r="D12" s="55">
        <v>7.6200000000000004E-2</v>
      </c>
      <c r="E12" s="55">
        <f t="shared" si="2"/>
        <v>0.56830000000000003</v>
      </c>
      <c r="F12" s="55">
        <f t="shared" si="1"/>
        <v>0.5302</v>
      </c>
      <c r="H12" s="54">
        <v>1</v>
      </c>
    </row>
    <row r="13" spans="1:16">
      <c r="B13" s="54" t="s">
        <v>210</v>
      </c>
      <c r="C13" s="54" t="s">
        <v>211</v>
      </c>
      <c r="D13" s="55">
        <v>0.05</v>
      </c>
      <c r="E13" s="55">
        <f t="shared" si="2"/>
        <v>0.61830000000000007</v>
      </c>
      <c r="F13" s="55">
        <f t="shared" si="1"/>
        <v>0.59330000000000005</v>
      </c>
    </row>
    <row r="14" spans="1:16" ht="28">
      <c r="B14" s="54" t="s">
        <v>204</v>
      </c>
      <c r="C14" s="56" t="s">
        <v>212</v>
      </c>
      <c r="D14" s="55">
        <v>0.13969999999999999</v>
      </c>
      <c r="E14" s="55">
        <f t="shared" si="2"/>
        <v>0.75800000000000001</v>
      </c>
      <c r="F14" s="55">
        <f t="shared" si="1"/>
        <v>0.68815000000000004</v>
      </c>
      <c r="I14" s="54">
        <v>2</v>
      </c>
      <c r="M14" s="54">
        <v>1</v>
      </c>
    </row>
    <row r="15" spans="1:16">
      <c r="B15" s="54" t="s">
        <v>201</v>
      </c>
      <c r="D15" s="55">
        <v>0.15240000000000001</v>
      </c>
      <c r="E15" s="55">
        <f t="shared" si="2"/>
        <v>0.91039999999999999</v>
      </c>
      <c r="F15" s="55">
        <f t="shared" si="1"/>
        <v>0.83419999999999994</v>
      </c>
    </row>
    <row r="16" spans="1:16">
      <c r="B16" s="54" t="s">
        <v>213</v>
      </c>
      <c r="C16" s="54" t="s">
        <v>214</v>
      </c>
      <c r="D16" s="55">
        <v>7.6200000000000004E-2</v>
      </c>
      <c r="E16" s="55">
        <f t="shared" si="2"/>
        <v>0.98660000000000003</v>
      </c>
      <c r="F16" s="55">
        <f t="shared" si="1"/>
        <v>0.94850000000000001</v>
      </c>
      <c r="P16" s="54">
        <v>1</v>
      </c>
    </row>
    <row r="17" spans="2:15">
      <c r="B17" s="54" t="s">
        <v>215</v>
      </c>
      <c r="C17" s="54" t="s">
        <v>216</v>
      </c>
      <c r="D17" s="55">
        <v>0.1651</v>
      </c>
      <c r="E17" s="55">
        <f t="shared" si="2"/>
        <v>1.1516999999999999</v>
      </c>
      <c r="F17" s="55">
        <f t="shared" si="1"/>
        <v>1.06915</v>
      </c>
    </row>
    <row r="18" spans="2:15">
      <c r="B18" s="54" t="s">
        <v>217</v>
      </c>
      <c r="C18" s="54" t="s">
        <v>218</v>
      </c>
      <c r="D18" s="55">
        <v>0</v>
      </c>
      <c r="E18" s="55">
        <f t="shared" si="2"/>
        <v>1.1516999999999999</v>
      </c>
      <c r="F18" s="55">
        <f t="shared" si="1"/>
        <v>1.1516999999999999</v>
      </c>
      <c r="O18" s="54">
        <v>1</v>
      </c>
    </row>
    <row r="19" spans="2:15">
      <c r="B19" s="54" t="s">
        <v>219</v>
      </c>
      <c r="C19" s="54" t="s">
        <v>220</v>
      </c>
      <c r="D19" s="55">
        <v>0.1016</v>
      </c>
      <c r="E19" s="55">
        <f t="shared" si="2"/>
        <v>1.2532999999999999</v>
      </c>
      <c r="F19" s="55">
        <f t="shared" si="1"/>
        <v>1.2024999999999999</v>
      </c>
    </row>
    <row r="20" spans="2:15">
      <c r="B20" s="54" t="s">
        <v>221</v>
      </c>
      <c r="C20" s="54" t="s">
        <v>222</v>
      </c>
      <c r="D20" s="55">
        <v>0.127</v>
      </c>
      <c r="E20" s="55">
        <f t="shared" si="2"/>
        <v>1.3802999999999999</v>
      </c>
      <c r="F20" s="55">
        <f t="shared" si="1"/>
        <v>1.3167999999999997</v>
      </c>
      <c r="J20" s="54">
        <v>1</v>
      </c>
    </row>
    <row r="21" spans="2:15">
      <c r="B21" s="54" t="s">
        <v>223</v>
      </c>
      <c r="C21" s="54" t="s">
        <v>224</v>
      </c>
      <c r="D21" s="55">
        <v>8.8900000000000007E-2</v>
      </c>
      <c r="E21" s="55">
        <f t="shared" si="2"/>
        <v>1.4691999999999998</v>
      </c>
      <c r="F21" s="55">
        <f t="shared" si="1"/>
        <v>1.4247499999999997</v>
      </c>
    </row>
    <row r="22" spans="2:15">
      <c r="B22" s="54" t="s">
        <v>217</v>
      </c>
      <c r="C22" s="54" t="s">
        <v>225</v>
      </c>
      <c r="D22" s="55">
        <v>0</v>
      </c>
      <c r="E22" s="55">
        <f t="shared" si="2"/>
        <v>1.4691999999999998</v>
      </c>
      <c r="F22" s="55">
        <f t="shared" si="1"/>
        <v>1.4691999999999998</v>
      </c>
      <c r="O22" s="54">
        <v>1</v>
      </c>
    </row>
    <row r="23" spans="2:15">
      <c r="B23" s="54" t="s">
        <v>226</v>
      </c>
      <c r="C23" s="54" t="s">
        <v>227</v>
      </c>
      <c r="D23" s="55">
        <v>0.13969999999999999</v>
      </c>
      <c r="E23" s="55">
        <f t="shared" si="2"/>
        <v>1.6088999999999998</v>
      </c>
      <c r="F23" s="55">
        <f t="shared" si="1"/>
        <v>1.5390499999999998</v>
      </c>
    </row>
    <row r="24" spans="2:15" ht="30">
      <c r="B24" s="66" t="s">
        <v>204</v>
      </c>
      <c r="C24" s="67" t="s">
        <v>228</v>
      </c>
      <c r="D24" s="68">
        <v>0.13969999999999999</v>
      </c>
      <c r="E24" s="68">
        <f t="shared" si="2"/>
        <v>1.7485999999999997</v>
      </c>
      <c r="F24" s="68">
        <f t="shared" si="1"/>
        <v>1.6787499999999997</v>
      </c>
      <c r="I24" s="54">
        <v>2</v>
      </c>
      <c r="M24" s="54">
        <v>1</v>
      </c>
    </row>
    <row r="25" spans="2:15" ht="15">
      <c r="B25" s="66" t="s">
        <v>229</v>
      </c>
      <c r="C25" s="66" t="s">
        <v>230</v>
      </c>
      <c r="D25" s="68">
        <v>0.1</v>
      </c>
      <c r="E25" s="68">
        <f t="shared" si="2"/>
        <v>1.8485999999999998</v>
      </c>
      <c r="F25" s="68">
        <f t="shared" si="1"/>
        <v>1.7985999999999998</v>
      </c>
    </row>
    <row r="26" spans="2:15" ht="15">
      <c r="B26" s="66" t="s">
        <v>231</v>
      </c>
      <c r="C26" s="66" t="s">
        <v>232</v>
      </c>
      <c r="D26" s="68">
        <v>7.6200000000000004E-2</v>
      </c>
      <c r="E26" s="68">
        <f t="shared" si="2"/>
        <v>1.9247999999999998</v>
      </c>
      <c r="F26" s="68">
        <f t="shared" si="1"/>
        <v>1.8866999999999998</v>
      </c>
      <c r="H26" s="54">
        <v>1</v>
      </c>
    </row>
    <row r="27" spans="2:15" ht="15">
      <c r="B27" s="66" t="s">
        <v>233</v>
      </c>
      <c r="C27" s="66" t="s">
        <v>234</v>
      </c>
      <c r="D27" s="68">
        <v>0.1</v>
      </c>
      <c r="E27" s="68">
        <f t="shared" si="2"/>
        <v>2.0247999999999999</v>
      </c>
      <c r="F27" s="68">
        <f t="shared" si="1"/>
        <v>1.9747999999999999</v>
      </c>
      <c r="I27" s="54">
        <v>2</v>
      </c>
      <c r="K27" s="54">
        <v>1</v>
      </c>
      <c r="M27" s="54">
        <v>1</v>
      </c>
    </row>
    <row r="28" spans="2:15" ht="45">
      <c r="B28" s="66" t="s">
        <v>235</v>
      </c>
      <c r="C28" s="67" t="s">
        <v>236</v>
      </c>
      <c r="D28" s="68">
        <v>0.2</v>
      </c>
      <c r="E28" s="68">
        <f t="shared" si="2"/>
        <v>2.2248000000000001</v>
      </c>
      <c r="F28" s="68">
        <f t="shared" si="1"/>
        <v>2.1248</v>
      </c>
    </row>
    <row r="29" spans="2:15" ht="15">
      <c r="B29" s="66" t="s">
        <v>237</v>
      </c>
      <c r="C29" s="66" t="s">
        <v>238</v>
      </c>
      <c r="D29" s="68">
        <v>0.05</v>
      </c>
      <c r="E29" s="68">
        <f t="shared" si="2"/>
        <v>2.2747999999999999</v>
      </c>
      <c r="F29" s="68">
        <f t="shared" si="1"/>
        <v>2.2498</v>
      </c>
    </row>
    <row r="30" spans="2:15" ht="15">
      <c r="B30" s="66" t="s">
        <v>239</v>
      </c>
      <c r="C30" s="66" t="s">
        <v>240</v>
      </c>
      <c r="D30" s="68">
        <v>0.13969999999999999</v>
      </c>
      <c r="E30" s="68">
        <f t="shared" si="2"/>
        <v>2.4144999999999999</v>
      </c>
      <c r="F30" s="68">
        <f t="shared" si="1"/>
        <v>2.3446499999999997</v>
      </c>
      <c r="O30" s="54">
        <v>1</v>
      </c>
    </row>
    <row r="31" spans="2:15" ht="15">
      <c r="B31" s="66" t="s">
        <v>241</v>
      </c>
      <c r="C31" s="66" t="s">
        <v>242</v>
      </c>
      <c r="D31" s="68">
        <v>0.42544999999999999</v>
      </c>
      <c r="E31" s="68">
        <f t="shared" si="2"/>
        <v>2.83995</v>
      </c>
      <c r="F31" s="68">
        <f t="shared" si="1"/>
        <v>2.6272250000000001</v>
      </c>
      <c r="L31" s="54">
        <v>1</v>
      </c>
    </row>
    <row r="32" spans="2:15" ht="15">
      <c r="B32" s="66" t="s">
        <v>239</v>
      </c>
      <c r="C32" s="66" t="s">
        <v>243</v>
      </c>
      <c r="D32" s="68">
        <v>0.13969999999999999</v>
      </c>
      <c r="E32" s="68">
        <f t="shared" si="2"/>
        <v>2.9796499999999999</v>
      </c>
      <c r="F32" s="68">
        <f t="shared" si="1"/>
        <v>2.9097999999999997</v>
      </c>
      <c r="O32" s="54">
        <v>1</v>
      </c>
    </row>
    <row r="33" spans="1:16" ht="15">
      <c r="B33" s="66" t="s">
        <v>244</v>
      </c>
      <c r="C33" s="66" t="s">
        <v>245</v>
      </c>
      <c r="D33" s="68">
        <v>0.05</v>
      </c>
      <c r="E33" s="68">
        <f t="shared" si="2"/>
        <v>3.0296499999999997</v>
      </c>
      <c r="F33" s="68">
        <f t="shared" si="1"/>
        <v>3.0046499999999998</v>
      </c>
    </row>
    <row r="34" spans="1:16" ht="45">
      <c r="B34" s="66" t="s">
        <v>235</v>
      </c>
      <c r="C34" s="67" t="s">
        <v>246</v>
      </c>
      <c r="D34" s="68">
        <v>0.2</v>
      </c>
      <c r="E34" s="68">
        <f t="shared" si="2"/>
        <v>3.2296499999999999</v>
      </c>
      <c r="F34" s="68">
        <f t="shared" si="1"/>
        <v>3.1296499999999998</v>
      </c>
      <c r="I34" s="54">
        <v>2</v>
      </c>
      <c r="K34" s="54">
        <v>1</v>
      </c>
      <c r="M34" s="54">
        <v>1</v>
      </c>
    </row>
    <row r="35" spans="1:16" ht="15">
      <c r="B35" s="66" t="s">
        <v>247</v>
      </c>
      <c r="C35" s="66" t="s">
        <v>248</v>
      </c>
      <c r="D35" s="68">
        <v>0.1143</v>
      </c>
      <c r="E35" s="68">
        <f t="shared" si="2"/>
        <v>3.34395</v>
      </c>
      <c r="F35" s="68">
        <f t="shared" si="1"/>
        <v>3.2867999999999999</v>
      </c>
      <c r="N35" s="54">
        <v>1</v>
      </c>
    </row>
    <row r="36" spans="1:16">
      <c r="B36" s="57" t="s">
        <v>249</v>
      </c>
      <c r="C36" s="57" t="s">
        <v>250</v>
      </c>
      <c r="D36" s="58">
        <v>7.6200000000000004E-2</v>
      </c>
      <c r="E36" s="58">
        <f t="shared" si="2"/>
        <v>3.42015</v>
      </c>
      <c r="F36" s="58">
        <f t="shared" si="1"/>
        <v>3.38205</v>
      </c>
      <c r="P36" s="54">
        <v>1</v>
      </c>
    </row>
    <row r="37" spans="1:16">
      <c r="A37" s="54" t="s">
        <v>264</v>
      </c>
      <c r="B37" s="54" t="s">
        <v>265</v>
      </c>
      <c r="C37" s="54" t="s">
        <v>266</v>
      </c>
      <c r="D37" s="55">
        <v>0.05</v>
      </c>
      <c r="E37" s="58">
        <f t="shared" si="2"/>
        <v>3.4701499999999998</v>
      </c>
      <c r="F37" s="58">
        <f t="shared" si="1"/>
        <v>3.4451499999999999</v>
      </c>
    </row>
    <row r="38" spans="1:16">
      <c r="B38" s="54" t="s">
        <v>267</v>
      </c>
      <c r="C38" s="54" t="s">
        <v>268</v>
      </c>
      <c r="D38" s="55">
        <v>6.3500000000000001E-2</v>
      </c>
      <c r="E38" s="58">
        <f t="shared" si="2"/>
        <v>3.5336499999999997</v>
      </c>
      <c r="F38" s="58">
        <f t="shared" si="1"/>
        <v>3.5018999999999996</v>
      </c>
      <c r="H38" s="54">
        <v>1</v>
      </c>
    </row>
    <row r="39" spans="1:16">
      <c r="B39" s="54" t="s">
        <v>269</v>
      </c>
      <c r="C39" s="54" t="s">
        <v>270</v>
      </c>
      <c r="D39" s="55">
        <v>8.2549999999999998E-2</v>
      </c>
      <c r="E39" s="58">
        <f t="shared" si="2"/>
        <v>3.6161999999999996</v>
      </c>
      <c r="F39" s="58">
        <f t="shared" si="1"/>
        <v>3.5749249999999995</v>
      </c>
    </row>
    <row r="40" spans="1:16" ht="28">
      <c r="B40" s="54" t="s">
        <v>271</v>
      </c>
      <c r="C40" s="56" t="s">
        <v>272</v>
      </c>
      <c r="D40" s="55">
        <v>0.62019999999999997</v>
      </c>
      <c r="E40" s="58">
        <f t="shared" si="2"/>
        <v>4.2363999999999997</v>
      </c>
      <c r="F40" s="58">
        <f t="shared" si="1"/>
        <v>3.9262999999999999</v>
      </c>
      <c r="I40" s="54">
        <v>2</v>
      </c>
    </row>
    <row r="41" spans="1:16">
      <c r="B41" s="54" t="s">
        <v>273</v>
      </c>
      <c r="C41" s="54" t="s">
        <v>274</v>
      </c>
      <c r="D41" s="55">
        <v>6.3500000000000001E-2</v>
      </c>
      <c r="E41" s="58">
        <f t="shared" si="2"/>
        <v>4.2999000000000001</v>
      </c>
      <c r="F41" s="58">
        <f t="shared" si="1"/>
        <v>4.2681500000000003</v>
      </c>
      <c r="H41" s="54">
        <v>1</v>
      </c>
    </row>
    <row r="42" spans="1:16">
      <c r="B42" s="54" t="s">
        <v>275</v>
      </c>
      <c r="C42" s="54" t="s">
        <v>276</v>
      </c>
      <c r="D42" s="55">
        <v>2.5000000000000001E-2</v>
      </c>
      <c r="E42" s="58">
        <f t="shared" si="2"/>
        <v>4.3249000000000004</v>
      </c>
      <c r="F42" s="58">
        <f t="shared" si="1"/>
        <v>4.3124000000000002</v>
      </c>
    </row>
    <row r="43" spans="1:16">
      <c r="B43" s="54" t="s">
        <v>277</v>
      </c>
      <c r="C43" s="54" t="s">
        <v>278</v>
      </c>
      <c r="D43" s="55">
        <v>0</v>
      </c>
      <c r="E43" s="58">
        <f t="shared" si="2"/>
        <v>4.3249000000000004</v>
      </c>
      <c r="F43" s="58">
        <f t="shared" si="1"/>
        <v>4.3249000000000004</v>
      </c>
      <c r="O43" s="54">
        <v>1</v>
      </c>
    </row>
    <row r="44" spans="1:16">
      <c r="B44" s="54" t="s">
        <v>279</v>
      </c>
      <c r="C44" s="54" t="s">
        <v>280</v>
      </c>
      <c r="D44" s="55">
        <v>2.5000000000000001E-2</v>
      </c>
      <c r="E44" s="58">
        <f t="shared" si="2"/>
        <v>4.3499000000000008</v>
      </c>
      <c r="F44" s="58">
        <f t="shared" si="1"/>
        <v>4.3374000000000006</v>
      </c>
    </row>
    <row r="45" spans="1:16">
      <c r="B45" s="54" t="s">
        <v>273</v>
      </c>
      <c r="C45" s="54" t="s">
        <v>281</v>
      </c>
      <c r="D45" s="55">
        <v>6.3500000000000001E-2</v>
      </c>
      <c r="E45" s="58">
        <f t="shared" si="2"/>
        <v>4.4134000000000011</v>
      </c>
      <c r="F45" s="58">
        <f t="shared" si="1"/>
        <v>4.3816500000000014</v>
      </c>
      <c r="H45" s="54">
        <v>1</v>
      </c>
    </row>
    <row r="46" spans="1:16" ht="28">
      <c r="B46" s="54" t="s">
        <v>282</v>
      </c>
      <c r="C46" s="56" t="s">
        <v>283</v>
      </c>
      <c r="D46" s="55">
        <v>0.62019999999999997</v>
      </c>
      <c r="E46" s="58">
        <f t="shared" si="2"/>
        <v>5.0336000000000007</v>
      </c>
      <c r="F46" s="58">
        <f t="shared" si="1"/>
        <v>4.7235000000000005</v>
      </c>
      <c r="I46" s="54">
        <v>2</v>
      </c>
    </row>
    <row r="47" spans="1:16">
      <c r="B47" s="54" t="s">
        <v>284</v>
      </c>
      <c r="C47" s="54" t="s">
        <v>285</v>
      </c>
      <c r="D47" s="55">
        <v>8.2600000000000007E-2</v>
      </c>
      <c r="E47" s="58">
        <f t="shared" si="2"/>
        <v>5.116200000000001</v>
      </c>
      <c r="F47" s="58">
        <f t="shared" si="1"/>
        <v>5.0749000000000013</v>
      </c>
      <c r="G47" s="55">
        <f>F47-F39</f>
        <v>1.4999750000000018</v>
      </c>
    </row>
    <row r="48" spans="1:16">
      <c r="B48" s="54" t="s">
        <v>286</v>
      </c>
      <c r="C48" s="54" t="s">
        <v>287</v>
      </c>
      <c r="D48" s="55">
        <v>6.3500000000000001E-2</v>
      </c>
      <c r="E48" s="58">
        <f t="shared" si="2"/>
        <v>5.1797000000000013</v>
      </c>
      <c r="F48" s="58">
        <f t="shared" si="1"/>
        <v>5.1479500000000016</v>
      </c>
      <c r="H48" s="54">
        <v>1</v>
      </c>
    </row>
    <row r="49" spans="2:16">
      <c r="B49" s="54" t="s">
        <v>249</v>
      </c>
      <c r="C49" s="54" t="s">
        <v>288</v>
      </c>
      <c r="D49" s="55">
        <v>7.6200000000000004E-2</v>
      </c>
      <c r="E49" s="58">
        <f t="shared" si="2"/>
        <v>5.2559000000000013</v>
      </c>
      <c r="F49" s="58">
        <f t="shared" si="1"/>
        <v>5.2178000000000013</v>
      </c>
      <c r="P49" s="54">
        <v>1</v>
      </c>
    </row>
  </sheetData>
  <mergeCells count="1">
    <mergeCell ref="H1:P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gun to quarter</vt:lpstr>
      <vt:lpstr>quarter to HDIce</vt:lpstr>
      <vt:lpstr>Elegant 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Poelker</dc:creator>
  <cp:lastModifiedBy>Joe Grames</cp:lastModifiedBy>
  <cp:lastPrinted>2015-03-23T13:04:48Z</cp:lastPrinted>
  <dcterms:created xsi:type="dcterms:W3CDTF">2014-05-14T18:26:11Z</dcterms:created>
  <dcterms:modified xsi:type="dcterms:W3CDTF">2015-03-24T21:07:52Z</dcterms:modified>
</cp:coreProperties>
</file>