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60" yWindow="300" windowWidth="22752" windowHeight="8652"/>
  </bookViews>
  <sheets>
    <sheet name="Laser drive 1" sheetId="5" r:id="rId1"/>
    <sheet name="Laser drive 2" sheetId="6" r:id="rId2"/>
  </sheets>
  <externalReferences>
    <externalReference r:id="rId3"/>
  </externalReferences>
  <definedNames>
    <definedName name="GNS">'[1]Block DC'!$B$18</definedName>
  </definedNames>
  <calcPr calcId="145621"/>
</workbook>
</file>

<file path=xl/calcChain.xml><?xml version="1.0" encoding="utf-8"?>
<calcChain xmlns="http://schemas.openxmlformats.org/spreadsheetml/2006/main">
  <c r="K23" i="6" l="1"/>
  <c r="K21" i="6"/>
  <c r="J21" i="6"/>
  <c r="J23" i="6" s="1"/>
  <c r="I21" i="6"/>
  <c r="G20" i="6"/>
  <c r="F20" i="6"/>
  <c r="E20" i="6"/>
  <c r="D20" i="6"/>
  <c r="C20" i="6"/>
  <c r="G17" i="6"/>
  <c r="G21" i="6" s="1"/>
  <c r="F17" i="6"/>
  <c r="F21" i="6" s="1"/>
  <c r="E17" i="6"/>
  <c r="E21" i="6" s="1"/>
  <c r="E23" i="6" s="1"/>
  <c r="D17" i="6"/>
  <c r="D21" i="6" s="1"/>
  <c r="C17" i="6"/>
  <c r="C21" i="6" s="1"/>
  <c r="F19" i="5"/>
  <c r="G19" i="5"/>
  <c r="I19" i="5"/>
  <c r="K25" i="6" l="1"/>
  <c r="H17" i="6"/>
  <c r="H21" i="6"/>
  <c r="C23" i="6"/>
  <c r="C25" i="6" s="1"/>
  <c r="G23" i="6"/>
  <c r="G25" i="6" s="1"/>
  <c r="D23" i="6"/>
  <c r="D25" i="6" s="1"/>
  <c r="F23" i="6"/>
  <c r="F25" i="6"/>
  <c r="E25" i="6"/>
  <c r="J25" i="6"/>
  <c r="I23" i="6"/>
  <c r="I25" i="6" s="1"/>
  <c r="D16" i="5"/>
  <c r="E16" i="5"/>
  <c r="F16" i="5"/>
  <c r="G16" i="5"/>
  <c r="C16" i="5"/>
  <c r="H25" i="6" l="1"/>
  <c r="O25" i="6" s="1"/>
  <c r="O28" i="6" s="1"/>
  <c r="O21" i="6"/>
  <c r="H23" i="6"/>
  <c r="O23" i="6" s="1"/>
  <c r="C13" i="5"/>
  <c r="D13" i="5"/>
  <c r="E13" i="5"/>
  <c r="F13" i="5"/>
  <c r="G13" i="5"/>
  <c r="H13" i="5" l="1"/>
  <c r="J17" i="5"/>
  <c r="J19" i="5" s="1"/>
  <c r="J21" i="5" s="1"/>
  <c r="K17" i="5"/>
  <c r="K19" i="5" s="1"/>
  <c r="K21" i="5" s="1"/>
  <c r="I17" i="5"/>
  <c r="I21" i="5" s="1"/>
  <c r="G17" i="5"/>
  <c r="F17" i="5"/>
  <c r="F21" i="5" s="1"/>
  <c r="E17" i="5"/>
  <c r="C17" i="5"/>
  <c r="C19" i="5" s="1"/>
  <c r="C21" i="5" s="1"/>
  <c r="D17" i="5"/>
  <c r="G21" i="5"/>
  <c r="E19" i="5" l="1"/>
  <c r="E21" i="5" s="1"/>
  <c r="D19" i="5"/>
  <c r="D21" i="5" s="1"/>
  <c r="H17" i="5"/>
  <c r="H21" i="5" l="1"/>
  <c r="O21" i="5" s="1"/>
  <c r="O17" i="5"/>
  <c r="H19" i="5"/>
  <c r="O19" i="5" s="1"/>
  <c r="O24" i="5" l="1"/>
</calcChain>
</file>

<file path=xl/sharedStrings.xml><?xml version="1.0" encoding="utf-8"?>
<sst xmlns="http://schemas.openxmlformats.org/spreadsheetml/2006/main" count="75" uniqueCount="46">
  <si>
    <t>Task/Milestone</t>
  </si>
  <si>
    <t>SE</t>
  </si>
  <si>
    <t>EE/CS</t>
  </si>
  <si>
    <t>ET</t>
  </si>
  <si>
    <t>ED</t>
  </si>
  <si>
    <t>PHY</t>
  </si>
  <si>
    <t>Labor Total</t>
  </si>
  <si>
    <t>Materials</t>
  </si>
  <si>
    <t>Shipping</t>
  </si>
  <si>
    <t>Travel</t>
  </si>
  <si>
    <t>Start</t>
  </si>
  <si>
    <t>Finish</t>
  </si>
  <si>
    <t>Notes</t>
  </si>
  <si>
    <t>Total (weeks)</t>
  </si>
  <si>
    <t>Hourly rate w/fringe*</t>
  </si>
  <si>
    <t>Labor w/fringe (w/o overhead) &amp; Materials</t>
  </si>
  <si>
    <t xml:space="preserve">Total </t>
  </si>
  <si>
    <t>Total*</t>
  </si>
  <si>
    <t>SE/MN: Senior Engineer/Manager</t>
  </si>
  <si>
    <t>EE/CS: Electrical Engineer/ Computer Scientist</t>
  </si>
  <si>
    <t>ET: Electronic Technician</t>
  </si>
  <si>
    <t>ED: Electrical Designer</t>
  </si>
  <si>
    <t xml:space="preserve">PHY: Physicist </t>
  </si>
  <si>
    <t>* Subject to change</t>
    <phoneticPr fontId="0" type="noConversion"/>
  </si>
  <si>
    <t>Weekly rate w/ fringe</t>
  </si>
  <si>
    <t>Coceptual design</t>
  </si>
  <si>
    <t>add 499 MHz LLRF VME module</t>
  </si>
  <si>
    <t>firmware/software</t>
  </si>
  <si>
    <t>old Separator module</t>
  </si>
  <si>
    <t>frimware/software</t>
  </si>
  <si>
    <t>commisioning</t>
  </si>
  <si>
    <t>G&amp;A (TBD)*</t>
  </si>
  <si>
    <t>CEBAF Laser RF drive system</t>
  </si>
  <si>
    <t>(simplest/cheapest/system already obsolate)</t>
  </si>
  <si>
    <t>new design</t>
  </si>
  <si>
    <t>test/commisioning</t>
  </si>
  <si>
    <t>RF Front/End design</t>
  </si>
  <si>
    <t>new 4 channels module / parts</t>
  </si>
  <si>
    <t>new 4 channels module / assembly</t>
  </si>
  <si>
    <t>RF Front/End prototype</t>
  </si>
  <si>
    <t>new design: 4 channel , 499/250/ MHz with full feedback and Epics control</t>
  </si>
  <si>
    <t>TBD/ laser pulse feedback ?</t>
  </si>
  <si>
    <t>pannels, cables, attenuators etc..</t>
  </si>
  <si>
    <t>modification of  the LO/MO system</t>
  </si>
  <si>
    <t>modification of the 499/250 MHz drive chassis</t>
  </si>
  <si>
    <t>digitizer /COTS or home made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</si>
</sst>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6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44" fontId="0" fillId="0" borderId="0" xfId="0" applyNumberForma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0" xfId="0" applyNumberFormat="1" applyBorder="1"/>
    <xf numFmtId="0" fontId="0" fillId="2" borderId="0" xfId="0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/>
    <xf numFmtId="0" fontId="1" fillId="0" borderId="0" xfId="0" applyFont="1"/>
    <xf numFmtId="0" fontId="1" fillId="4" borderId="0" xfId="0" applyFont="1" applyFill="1"/>
    <xf numFmtId="164" fontId="1" fillId="4" borderId="0" xfId="0" applyNumberFormat="1" applyFont="1" applyFill="1"/>
    <xf numFmtId="0" fontId="1" fillId="5" borderId="0" xfId="0" applyFont="1" applyFill="1"/>
    <xf numFmtId="44" fontId="1" fillId="5" borderId="0" xfId="0" applyNumberFormat="1" applyFont="1" applyFill="1"/>
    <xf numFmtId="0" fontId="1" fillId="6" borderId="0" xfId="0" applyFont="1" applyFill="1"/>
    <xf numFmtId="0" fontId="0" fillId="6" borderId="0" xfId="0" applyFill="1" applyAlignment="1">
      <alignment horizontal="center"/>
    </xf>
    <xf numFmtId="164" fontId="1" fillId="6" borderId="0" xfId="0" applyNumberFormat="1" applyFont="1" applyFill="1"/>
    <xf numFmtId="2" fontId="0" fillId="0" borderId="0" xfId="0" applyNumberFormat="1" applyAlignment="1">
      <alignment horizontal="center"/>
    </xf>
    <xf numFmtId="0" fontId="1" fillId="7" borderId="0" xfId="0" applyFont="1" applyFill="1"/>
    <xf numFmtId="0" fontId="0" fillId="7" borderId="0" xfId="0" applyFill="1"/>
    <xf numFmtId="164" fontId="0" fillId="0" borderId="0" xfId="0" applyNumberFormat="1" applyBorder="1" applyAlignment="1">
      <alignment horizontal="center"/>
    </xf>
    <xf numFmtId="0" fontId="3" fillId="0" borderId="0" xfId="1" applyFont="1"/>
    <xf numFmtId="0" fontId="2" fillId="0" borderId="0" xfId="1"/>
    <xf numFmtId="0" fontId="2" fillId="0" borderId="0" xfId="1"/>
    <xf numFmtId="0" fontId="3" fillId="0" borderId="0" xfId="1" applyFont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24</xdr:row>
      <xdr:rowOff>57150</xdr:rowOff>
    </xdr:from>
    <xdr:ext cx="7870361" cy="937629"/>
    <xdr:sp macro="" textlink="">
      <xdr:nvSpPr>
        <xdr:cNvPr id="2" name="Rectangle 1"/>
        <xdr:cNvSpPr/>
      </xdr:nvSpPr>
      <xdr:spPr>
        <a:xfrm>
          <a:off x="3171825" y="4648200"/>
          <a:ext cx="78703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DRAFT Subject to Change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28</xdr:row>
      <xdr:rowOff>57150</xdr:rowOff>
    </xdr:from>
    <xdr:ext cx="7870361" cy="937629"/>
    <xdr:sp macro="" textlink="">
      <xdr:nvSpPr>
        <xdr:cNvPr id="3" name="Rectangle 2"/>
        <xdr:cNvSpPr/>
      </xdr:nvSpPr>
      <xdr:spPr>
        <a:xfrm>
          <a:off x="3232785" y="4476750"/>
          <a:ext cx="78703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DRAFT Subject to Change</a:t>
          </a:r>
        </a:p>
      </xdr:txBody>
    </xdr:sp>
    <xdr:clientData/>
  </xdr:oneCellAnchor>
  <xdr:oneCellAnchor>
    <xdr:from>
      <xdr:col>2</xdr:col>
      <xdr:colOff>352425</xdr:colOff>
      <xdr:row>28</xdr:row>
      <xdr:rowOff>57150</xdr:rowOff>
    </xdr:from>
    <xdr:ext cx="7870361" cy="937629"/>
    <xdr:sp macro="" textlink="">
      <xdr:nvSpPr>
        <xdr:cNvPr id="4" name="Rectangle 3"/>
        <xdr:cNvSpPr/>
      </xdr:nvSpPr>
      <xdr:spPr>
        <a:xfrm>
          <a:off x="3232785" y="4476750"/>
          <a:ext cx="78703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DRAFT Subject to Change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s\RF\hovater\LCLSII_14\CD2%20Cost\Engineering%20Desig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ineering Design"/>
      <sheetName val="Cncp Des"/>
      <sheetName val="FFC"/>
      <sheetName val="Block DC"/>
      <sheetName val="Resonance"/>
      <sheetName val="Interlocks"/>
      <sheetName val="Reference"/>
      <sheetName val="Infrastructure"/>
      <sheetName val="FC Sim-Cal Teststand"/>
      <sheetName val="ED Pre-Prod"/>
    </sheetNames>
    <sheetDataSet>
      <sheetData sheetId="0" refreshError="1"/>
      <sheetData sheetId="1" refreshError="1"/>
      <sheetData sheetId="2" refreshError="1"/>
      <sheetData sheetId="3" refreshError="1">
        <row r="18">
          <cell r="B18">
            <v>0.45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J11" sqref="J11"/>
    </sheetView>
  </sheetViews>
  <sheetFormatPr defaultRowHeight="14.4" x14ac:dyDescent="0.3"/>
  <cols>
    <col min="1" max="1" width="33.109375" customWidth="1"/>
    <col min="3" max="3" width="11.5546875" bestFit="1" customWidth="1"/>
    <col min="4" max="4" width="10" customWidth="1"/>
    <col min="5" max="5" width="11.33203125" customWidth="1"/>
    <col min="6" max="7" width="11.5546875" bestFit="1" customWidth="1"/>
    <col min="8" max="8" width="13.6640625" customWidth="1"/>
    <col min="9" max="9" width="12.33203125" customWidth="1"/>
    <col min="15" max="15" width="12.33203125" customWidth="1"/>
  </cols>
  <sheetData>
    <row r="1" spans="1:15" ht="15.6" x14ac:dyDescent="0.3">
      <c r="A1" s="32" t="s">
        <v>32</v>
      </c>
    </row>
    <row r="2" spans="1:15" x14ac:dyDescent="0.3">
      <c r="A2" s="36" t="s">
        <v>33</v>
      </c>
    </row>
    <row r="3" spans="1:15" x14ac:dyDescent="0.3">
      <c r="A3" s="2" t="s">
        <v>0</v>
      </c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/>
      <c r="O3" s="2" t="s">
        <v>12</v>
      </c>
    </row>
    <row r="4" spans="1:15" x14ac:dyDescent="0.3">
      <c r="A4" t="s">
        <v>25</v>
      </c>
      <c r="C4" s="4"/>
      <c r="D4" s="4">
        <v>0.4</v>
      </c>
      <c r="E4" s="4">
        <v>0.4</v>
      </c>
      <c r="F4" s="4"/>
      <c r="G4" s="4"/>
      <c r="H4" s="4"/>
      <c r="I4" s="5"/>
      <c r="J4" s="5"/>
      <c r="L4" s="6"/>
      <c r="M4" s="6"/>
      <c r="N4" s="4"/>
    </row>
    <row r="5" spans="1:15" x14ac:dyDescent="0.3">
      <c r="A5" t="s">
        <v>26</v>
      </c>
      <c r="C5" s="4"/>
      <c r="D5" s="4">
        <v>0.2</v>
      </c>
      <c r="E5" s="4">
        <v>0.2</v>
      </c>
      <c r="F5" s="4"/>
      <c r="G5" s="4"/>
      <c r="H5" s="4"/>
      <c r="I5" s="5">
        <v>1</v>
      </c>
      <c r="J5" s="8"/>
      <c r="L5" s="6"/>
      <c r="M5" s="6"/>
      <c r="N5" s="4"/>
      <c r="O5" t="s">
        <v>28</v>
      </c>
    </row>
    <row r="6" spans="1:15" x14ac:dyDescent="0.3">
      <c r="A6" s="33" t="s">
        <v>43</v>
      </c>
      <c r="C6" s="4"/>
      <c r="D6" s="4">
        <v>0.4</v>
      </c>
      <c r="E6" s="4">
        <v>0.8</v>
      </c>
      <c r="F6" s="4">
        <v>0.4</v>
      </c>
      <c r="I6" s="5">
        <v>1000</v>
      </c>
    </row>
    <row r="7" spans="1:15" x14ac:dyDescent="0.3">
      <c r="A7" s="34" t="s">
        <v>27</v>
      </c>
      <c r="C7" s="4"/>
      <c r="D7" s="4">
        <v>1</v>
      </c>
      <c r="E7" s="4"/>
      <c r="F7" s="4"/>
      <c r="I7" s="5"/>
    </row>
    <row r="8" spans="1:15" x14ac:dyDescent="0.3">
      <c r="A8" s="34" t="s">
        <v>44</v>
      </c>
      <c r="C8" s="4"/>
      <c r="D8" s="4">
        <v>0.2</v>
      </c>
      <c r="E8" s="4">
        <v>0.4</v>
      </c>
      <c r="F8" s="4"/>
      <c r="I8" s="5">
        <v>1000</v>
      </c>
    </row>
    <row r="9" spans="1:15" x14ac:dyDescent="0.3">
      <c r="A9" t="s">
        <v>30</v>
      </c>
      <c r="C9" s="4"/>
      <c r="D9" s="4">
        <v>1</v>
      </c>
      <c r="E9" s="4"/>
      <c r="F9" s="4"/>
      <c r="I9" s="5"/>
    </row>
    <row r="10" spans="1:15" x14ac:dyDescent="0.3">
      <c r="C10" s="4"/>
      <c r="D10" s="4"/>
      <c r="E10" s="4"/>
      <c r="F10" s="4"/>
      <c r="G10" s="4"/>
      <c r="I10" s="7"/>
      <c r="J10" s="7"/>
      <c r="K10" s="8"/>
    </row>
    <row r="11" spans="1:15" x14ac:dyDescent="0.3">
      <c r="C11" s="4"/>
      <c r="D11" s="4"/>
      <c r="E11" s="4"/>
      <c r="F11" s="4"/>
      <c r="G11" s="4"/>
      <c r="H11" s="4"/>
    </row>
    <row r="12" spans="1:15" x14ac:dyDescent="0.3">
      <c r="C12" s="4"/>
      <c r="D12" s="4"/>
      <c r="E12" s="4"/>
      <c r="F12" s="4"/>
      <c r="G12" s="4"/>
      <c r="H12" s="4"/>
      <c r="I12" s="9"/>
      <c r="J12" s="5"/>
      <c r="K12" s="5"/>
      <c r="L12" s="6"/>
      <c r="M12" s="6"/>
      <c r="N12" s="4"/>
    </row>
    <row r="13" spans="1:15" x14ac:dyDescent="0.3">
      <c r="A13" s="10" t="s">
        <v>13</v>
      </c>
      <c r="B13" s="10"/>
      <c r="C13" s="11">
        <f>SUM(C4:C12)</f>
        <v>0</v>
      </c>
      <c r="D13" s="11">
        <f>SUM(D4:D12)</f>
        <v>3.2</v>
      </c>
      <c r="E13" s="11">
        <f>SUM(E4:E12)</f>
        <v>1.8000000000000003</v>
      </c>
      <c r="F13" s="11">
        <f>SUM(F4:F12)</f>
        <v>0.4</v>
      </c>
      <c r="G13" s="11">
        <f>SUM(G4:G12)</f>
        <v>0</v>
      </c>
      <c r="H13" s="11">
        <f>SUM(C13:G13)</f>
        <v>5.4</v>
      </c>
      <c r="I13" s="5"/>
      <c r="M13" s="6"/>
    </row>
    <row r="14" spans="1:15" ht="15" thickBot="1" x14ac:dyDescent="0.35">
      <c r="C14" s="4"/>
      <c r="I14" s="5"/>
    </row>
    <row r="15" spans="1:15" ht="15" thickBot="1" x14ac:dyDescent="0.35">
      <c r="A15" t="s">
        <v>14</v>
      </c>
      <c r="C15" s="12">
        <v>103</v>
      </c>
      <c r="D15" s="13">
        <v>88</v>
      </c>
      <c r="E15" s="13">
        <v>70</v>
      </c>
      <c r="F15" s="13">
        <v>75</v>
      </c>
      <c r="G15" s="14">
        <v>120</v>
      </c>
      <c r="H15" s="15"/>
      <c r="I15" s="5"/>
    </row>
    <row r="16" spans="1:15" x14ac:dyDescent="0.3">
      <c r="A16" t="s">
        <v>24</v>
      </c>
      <c r="C16" s="31">
        <f>C15*40</f>
        <v>4120</v>
      </c>
      <c r="D16" s="31">
        <f t="shared" ref="D16:G16" si="0">D15*40</f>
        <v>3520</v>
      </c>
      <c r="E16" s="31">
        <f t="shared" si="0"/>
        <v>2800</v>
      </c>
      <c r="F16" s="31">
        <f t="shared" si="0"/>
        <v>3000</v>
      </c>
      <c r="G16" s="31">
        <f t="shared" si="0"/>
        <v>4800</v>
      </c>
      <c r="H16" s="15"/>
      <c r="I16" s="5"/>
    </row>
    <row r="17" spans="1:15" x14ac:dyDescent="0.3">
      <c r="A17" s="2" t="s">
        <v>15</v>
      </c>
      <c r="B17" s="16"/>
      <c r="C17" s="17">
        <f>+C15*C13*40</f>
        <v>0</v>
      </c>
      <c r="D17" s="17">
        <f>+D15*D13*40</f>
        <v>11264</v>
      </c>
      <c r="E17" s="17">
        <f>+E15*E13*40</f>
        <v>5040.0000000000009</v>
      </c>
      <c r="F17" s="17">
        <f>+F15*F13*40</f>
        <v>1200</v>
      </c>
      <c r="G17" s="17">
        <f>+G15*G13*40</f>
        <v>0</v>
      </c>
      <c r="H17" s="17">
        <f>SUM(C17:G17)</f>
        <v>17504</v>
      </c>
      <c r="I17" s="17">
        <f>SUM(I4:I15)</f>
        <v>2001</v>
      </c>
      <c r="J17" s="18">
        <f>SUM(J4:J12)</f>
        <v>0</v>
      </c>
      <c r="K17" s="18">
        <f>SUM(K4:K15)</f>
        <v>0</v>
      </c>
      <c r="L17" s="18"/>
      <c r="M17" s="18"/>
      <c r="N17" s="18"/>
      <c r="O17" s="19">
        <f>SUM(H17:L17)</f>
        <v>19505</v>
      </c>
    </row>
    <row r="19" spans="1:15" x14ac:dyDescent="0.3">
      <c r="A19" s="20" t="s">
        <v>31</v>
      </c>
      <c r="B19" s="4">
        <v>0</v>
      </c>
      <c r="C19" s="7">
        <f>+C17*GNS</f>
        <v>0</v>
      </c>
      <c r="D19" s="7">
        <f>+D17*$B$19</f>
        <v>0</v>
      </c>
      <c r="E19" s="7">
        <f t="shared" ref="E19:I19" si="1">+E17*$B$19</f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>+J17*GNS</f>
        <v>0</v>
      </c>
      <c r="K19" s="7">
        <f>+K17*GNS</f>
        <v>0</v>
      </c>
      <c r="L19" s="8"/>
      <c r="M19" s="8"/>
      <c r="N19" s="8"/>
      <c r="O19" s="8">
        <f>SUM(H19:N19)</f>
        <v>0</v>
      </c>
    </row>
    <row r="20" spans="1:15" x14ac:dyDescent="0.3">
      <c r="O20" s="5"/>
    </row>
    <row r="21" spans="1:15" x14ac:dyDescent="0.3">
      <c r="A21" s="21" t="s">
        <v>16</v>
      </c>
      <c r="B21" s="21"/>
      <c r="C21" s="22">
        <f>+C17+C19</f>
        <v>0</v>
      </c>
      <c r="D21" s="22">
        <f>+D17+D19</f>
        <v>11264</v>
      </c>
      <c r="E21" s="22">
        <f>+E17+E19</f>
        <v>5040.0000000000009</v>
      </c>
      <c r="F21" s="22">
        <f>+F17+F19</f>
        <v>1200</v>
      </c>
      <c r="G21" s="22">
        <f>+G17+G19</f>
        <v>0</v>
      </c>
      <c r="H21" s="22">
        <f>SUM(C21:G21)</f>
        <v>17504</v>
      </c>
      <c r="I21" s="22">
        <f>+I17+I19</f>
        <v>2001</v>
      </c>
      <c r="J21" s="22">
        <f>+J17+J19</f>
        <v>0</v>
      </c>
      <c r="K21" s="22">
        <f>+K17+K19</f>
        <v>0</v>
      </c>
      <c r="L21" s="22"/>
      <c r="M21" s="22"/>
      <c r="N21" s="22"/>
      <c r="O21" s="22">
        <f>SUM(H21:L21)</f>
        <v>19505</v>
      </c>
    </row>
    <row r="22" spans="1:15" x14ac:dyDescent="0.3">
      <c r="C22" s="4"/>
    </row>
    <row r="23" spans="1:15" x14ac:dyDescent="0.3">
      <c r="A23" s="23"/>
      <c r="O23" s="24"/>
    </row>
    <row r="24" spans="1:15" x14ac:dyDescent="0.3">
      <c r="A24" s="25" t="s">
        <v>17</v>
      </c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f>+O21+O23</f>
        <v>19505</v>
      </c>
    </row>
    <row r="25" spans="1:15" x14ac:dyDescent="0.3">
      <c r="E25" s="28"/>
      <c r="F25" s="28"/>
      <c r="G25" s="28"/>
      <c r="H25" s="28"/>
    </row>
    <row r="28" spans="1:15" x14ac:dyDescent="0.3">
      <c r="A28" t="s">
        <v>18</v>
      </c>
    </row>
    <row r="29" spans="1:15" x14ac:dyDescent="0.3">
      <c r="A29" t="s">
        <v>19</v>
      </c>
    </row>
    <row r="30" spans="1:15" x14ac:dyDescent="0.3">
      <c r="A30" t="s">
        <v>20</v>
      </c>
    </row>
    <row r="31" spans="1:15" x14ac:dyDescent="0.3">
      <c r="A31" t="s">
        <v>21</v>
      </c>
    </row>
    <row r="32" spans="1:15" x14ac:dyDescent="0.3">
      <c r="A32" t="s">
        <v>22</v>
      </c>
    </row>
    <row r="33" spans="1:2" x14ac:dyDescent="0.3">
      <c r="A33" s="29" t="s">
        <v>23</v>
      </c>
      <c r="B33" s="3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K8" sqref="K8"/>
    </sheetView>
  </sheetViews>
  <sheetFormatPr defaultRowHeight="14.4" x14ac:dyDescent="0.3"/>
  <cols>
    <col min="1" max="1" width="33.109375" customWidth="1"/>
    <col min="3" max="3" width="11.5546875" bestFit="1" customWidth="1"/>
    <col min="4" max="4" width="10" customWidth="1"/>
    <col min="5" max="5" width="11.33203125" customWidth="1"/>
    <col min="6" max="7" width="11.5546875" bestFit="1" customWidth="1"/>
    <col min="8" max="8" width="13.6640625" customWidth="1"/>
    <col min="9" max="9" width="12.33203125" customWidth="1"/>
    <col min="15" max="15" width="12.33203125" customWidth="1"/>
  </cols>
  <sheetData>
    <row r="1" spans="1:15" ht="15.6" x14ac:dyDescent="0.3">
      <c r="A1" s="35" t="s">
        <v>32</v>
      </c>
    </row>
    <row r="2" spans="1:15" x14ac:dyDescent="0.3">
      <c r="A2" s="36" t="s">
        <v>34</v>
      </c>
    </row>
    <row r="3" spans="1:15" x14ac:dyDescent="0.3">
      <c r="A3" s="2" t="s">
        <v>0</v>
      </c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/>
      <c r="O3" s="2" t="s">
        <v>12</v>
      </c>
    </row>
    <row r="4" spans="1:15" x14ac:dyDescent="0.3">
      <c r="A4" t="s">
        <v>25</v>
      </c>
      <c r="C4" s="4"/>
      <c r="D4" s="4">
        <v>3</v>
      </c>
      <c r="E4" s="4">
        <v>2</v>
      </c>
      <c r="F4" s="4"/>
      <c r="G4" s="4"/>
      <c r="H4" s="4"/>
      <c r="I4" s="5"/>
      <c r="J4" s="5"/>
      <c r="L4" s="6"/>
      <c r="M4" s="6"/>
      <c r="N4" s="4"/>
      <c r="O4" t="s">
        <v>40</v>
      </c>
    </row>
    <row r="5" spans="1:15" x14ac:dyDescent="0.3">
      <c r="A5" t="s">
        <v>36</v>
      </c>
      <c r="C5" s="4"/>
      <c r="D5" s="4">
        <v>2</v>
      </c>
      <c r="E5" s="4"/>
      <c r="F5" s="4"/>
      <c r="G5" s="4"/>
      <c r="H5" s="4"/>
      <c r="I5" s="5"/>
      <c r="J5" s="5"/>
      <c r="L5" s="6"/>
      <c r="M5" s="6"/>
      <c r="N5" s="4"/>
      <c r="O5" t="s">
        <v>41</v>
      </c>
    </row>
    <row r="6" spans="1:15" x14ac:dyDescent="0.3">
      <c r="A6" t="s">
        <v>39</v>
      </c>
      <c r="C6" s="4"/>
      <c r="D6" s="4">
        <v>0.4</v>
      </c>
      <c r="E6" s="4">
        <v>0.4</v>
      </c>
      <c r="F6" s="4"/>
      <c r="G6" s="4"/>
      <c r="H6" s="4"/>
      <c r="I6" s="1">
        <v>3000</v>
      </c>
      <c r="J6" s="5"/>
      <c r="L6" s="6"/>
      <c r="M6" s="6"/>
      <c r="N6" s="4"/>
    </row>
    <row r="7" spans="1:15" x14ac:dyDescent="0.3">
      <c r="A7" t="s">
        <v>45</v>
      </c>
      <c r="C7" s="4"/>
      <c r="D7" s="4">
        <v>1</v>
      </c>
      <c r="E7" s="4"/>
      <c r="F7" s="4"/>
      <c r="G7" s="4"/>
      <c r="H7" s="4"/>
      <c r="I7" s="5">
        <v>1500</v>
      </c>
      <c r="J7" s="5"/>
      <c r="L7" s="6"/>
      <c r="M7" s="6"/>
      <c r="N7" s="4"/>
    </row>
    <row r="8" spans="1:15" x14ac:dyDescent="0.3">
      <c r="A8" t="s">
        <v>37</v>
      </c>
      <c r="C8" s="4"/>
      <c r="D8" s="4">
        <v>1</v>
      </c>
      <c r="E8" s="4">
        <v>1</v>
      </c>
      <c r="F8" s="4"/>
      <c r="G8" s="4"/>
      <c r="H8" s="4"/>
      <c r="I8" s="5">
        <v>5000</v>
      </c>
      <c r="J8" s="8"/>
      <c r="L8" s="6"/>
      <c r="M8" s="6"/>
      <c r="N8" s="4"/>
    </row>
    <row r="9" spans="1:15" x14ac:dyDescent="0.3">
      <c r="A9" t="s">
        <v>38</v>
      </c>
      <c r="C9" s="4"/>
      <c r="D9" s="4">
        <v>0.2</v>
      </c>
      <c r="E9" s="4">
        <v>0.4</v>
      </c>
      <c r="F9" s="4"/>
      <c r="G9" s="4"/>
      <c r="H9" s="4"/>
      <c r="I9" s="5">
        <v>1000</v>
      </c>
      <c r="J9" s="8"/>
      <c r="L9" s="6"/>
      <c r="M9" s="6"/>
      <c r="N9" s="4"/>
    </row>
    <row r="10" spans="1:15" x14ac:dyDescent="0.3">
      <c r="A10" s="34" t="s">
        <v>43</v>
      </c>
      <c r="C10" s="4"/>
      <c r="D10" s="4">
        <v>0.4</v>
      </c>
      <c r="E10" s="4">
        <v>0.6</v>
      </c>
      <c r="F10" s="4">
        <v>0.4</v>
      </c>
      <c r="I10" s="5">
        <v>1000</v>
      </c>
    </row>
    <row r="11" spans="1:15" x14ac:dyDescent="0.3">
      <c r="A11" s="34" t="s">
        <v>29</v>
      </c>
      <c r="C11" s="4"/>
      <c r="D11" s="4">
        <v>4</v>
      </c>
      <c r="E11" s="4"/>
      <c r="F11" s="4"/>
      <c r="I11" s="5"/>
    </row>
    <row r="12" spans="1:15" x14ac:dyDescent="0.3">
      <c r="A12" s="34" t="s">
        <v>42</v>
      </c>
      <c r="C12" s="4"/>
      <c r="D12" s="4">
        <v>0.1</v>
      </c>
      <c r="E12" s="4">
        <v>0.1</v>
      </c>
      <c r="F12" s="4"/>
      <c r="I12" s="1">
        <v>1000</v>
      </c>
    </row>
    <row r="13" spans="1:15" x14ac:dyDescent="0.3">
      <c r="A13" t="s">
        <v>35</v>
      </c>
      <c r="C13" s="4"/>
      <c r="D13" s="4">
        <v>2</v>
      </c>
      <c r="E13" s="4">
        <v>0.4</v>
      </c>
      <c r="F13" s="4"/>
      <c r="I13" s="5"/>
    </row>
    <row r="14" spans="1:15" x14ac:dyDescent="0.3">
      <c r="C14" s="4"/>
      <c r="D14" s="4"/>
      <c r="E14" s="4"/>
      <c r="F14" s="4"/>
      <c r="G14" s="4"/>
      <c r="I14" s="7"/>
      <c r="J14" s="7"/>
      <c r="K14" s="8"/>
    </row>
    <row r="15" spans="1:15" x14ac:dyDescent="0.3">
      <c r="C15" s="4"/>
      <c r="D15" s="4"/>
      <c r="E15" s="4"/>
      <c r="F15" s="4"/>
      <c r="G15" s="4"/>
      <c r="H15" s="4"/>
    </row>
    <row r="16" spans="1:15" x14ac:dyDescent="0.3">
      <c r="C16" s="4"/>
      <c r="D16" s="4"/>
      <c r="E16" s="4"/>
      <c r="F16" s="4"/>
      <c r="G16" s="4"/>
      <c r="H16" s="4"/>
      <c r="I16" s="9"/>
      <c r="J16" s="5"/>
      <c r="K16" s="5"/>
      <c r="L16" s="6"/>
      <c r="M16" s="6"/>
      <c r="N16" s="4"/>
    </row>
    <row r="17" spans="1:15" x14ac:dyDescent="0.3">
      <c r="A17" s="10" t="s">
        <v>13</v>
      </c>
      <c r="B17" s="10"/>
      <c r="C17" s="11">
        <f>SUM(C4:C16)</f>
        <v>0</v>
      </c>
      <c r="D17" s="11">
        <f>SUM(D4:D16)</f>
        <v>14.1</v>
      </c>
      <c r="E17" s="11">
        <f>SUM(E4:E16)</f>
        <v>4.8999999999999995</v>
      </c>
      <c r="F17" s="11">
        <f>SUM(F4:F16)</f>
        <v>0.4</v>
      </c>
      <c r="G17" s="11">
        <f>SUM(G4:G16)</f>
        <v>0</v>
      </c>
      <c r="H17" s="11">
        <f>SUM(C17:G17)</f>
        <v>19.399999999999999</v>
      </c>
      <c r="I17" s="5"/>
      <c r="M17" s="6"/>
    </row>
    <row r="18" spans="1:15" ht="15" thickBot="1" x14ac:dyDescent="0.35">
      <c r="C18" s="4"/>
      <c r="I18" s="5"/>
    </row>
    <row r="19" spans="1:15" ht="15" thickBot="1" x14ac:dyDescent="0.35">
      <c r="A19" t="s">
        <v>14</v>
      </c>
      <c r="C19" s="12">
        <v>103</v>
      </c>
      <c r="D19" s="13">
        <v>88</v>
      </c>
      <c r="E19" s="13">
        <v>70</v>
      </c>
      <c r="F19" s="13">
        <v>75</v>
      </c>
      <c r="G19" s="14">
        <v>120</v>
      </c>
      <c r="H19" s="15"/>
      <c r="I19" s="5"/>
    </row>
    <row r="20" spans="1:15" x14ac:dyDescent="0.3">
      <c r="A20" t="s">
        <v>24</v>
      </c>
      <c r="C20" s="31">
        <f>C19*40</f>
        <v>4120</v>
      </c>
      <c r="D20" s="31">
        <f t="shared" ref="D20:G20" si="0">D19*40</f>
        <v>3520</v>
      </c>
      <c r="E20" s="31">
        <f t="shared" si="0"/>
        <v>2800</v>
      </c>
      <c r="F20" s="31">
        <f t="shared" si="0"/>
        <v>3000</v>
      </c>
      <c r="G20" s="31">
        <f t="shared" si="0"/>
        <v>4800</v>
      </c>
      <c r="H20" s="15"/>
      <c r="I20" s="5"/>
    </row>
    <row r="21" spans="1:15" x14ac:dyDescent="0.3">
      <c r="A21" s="2" t="s">
        <v>15</v>
      </c>
      <c r="B21" s="16"/>
      <c r="C21" s="17">
        <f>+C19*C17*40</f>
        <v>0</v>
      </c>
      <c r="D21" s="17">
        <f>+D19*D17*40</f>
        <v>49632</v>
      </c>
      <c r="E21" s="17">
        <f>+E19*E17*40</f>
        <v>13719.999999999998</v>
      </c>
      <c r="F21" s="17">
        <f>+F19*F17*40</f>
        <v>1200</v>
      </c>
      <c r="G21" s="17">
        <f>+G19*G17*40</f>
        <v>0</v>
      </c>
      <c r="H21" s="17">
        <f>SUM(C21:G21)</f>
        <v>64552</v>
      </c>
      <c r="I21" s="17">
        <f>SUM(I4:I19)</f>
        <v>12500</v>
      </c>
      <c r="J21" s="18">
        <f>SUM(J4:J16)</f>
        <v>0</v>
      </c>
      <c r="K21" s="18">
        <f>SUM(K4:K19)</f>
        <v>0</v>
      </c>
      <c r="L21" s="18"/>
      <c r="M21" s="18"/>
      <c r="N21" s="18"/>
      <c r="O21" s="19">
        <f>SUM(H21:L21)</f>
        <v>77052</v>
      </c>
    </row>
    <row r="23" spans="1:15" x14ac:dyDescent="0.3">
      <c r="A23" s="20" t="s">
        <v>31</v>
      </c>
      <c r="B23" s="4">
        <v>0</v>
      </c>
      <c r="C23" s="7">
        <f>+C21*GNS</f>
        <v>0</v>
      </c>
      <c r="D23" s="7">
        <f>+D21*$B$23</f>
        <v>0</v>
      </c>
      <c r="E23" s="7">
        <f t="shared" ref="E23:I23" si="1">+E21*$B$23</f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>+J21*GNS</f>
        <v>0</v>
      </c>
      <c r="K23" s="7">
        <f>+K21*GNS</f>
        <v>0</v>
      </c>
      <c r="L23" s="8"/>
      <c r="M23" s="8"/>
      <c r="N23" s="8"/>
      <c r="O23" s="8">
        <f>SUM(H23:N23)</f>
        <v>0</v>
      </c>
    </row>
    <row r="24" spans="1:15" x14ac:dyDescent="0.3">
      <c r="O24" s="5"/>
    </row>
    <row r="25" spans="1:15" x14ac:dyDescent="0.3">
      <c r="A25" s="21" t="s">
        <v>16</v>
      </c>
      <c r="B25" s="21"/>
      <c r="C25" s="22">
        <f>+C21+C23</f>
        <v>0</v>
      </c>
      <c r="D25" s="22">
        <f>+D21+D23</f>
        <v>49632</v>
      </c>
      <c r="E25" s="22">
        <f>+E21+E23</f>
        <v>13719.999999999998</v>
      </c>
      <c r="F25" s="22">
        <f>+F21+F23</f>
        <v>1200</v>
      </c>
      <c r="G25" s="22">
        <f>+G21+G23</f>
        <v>0</v>
      </c>
      <c r="H25" s="22">
        <f>SUM(C25:G25)</f>
        <v>64552</v>
      </c>
      <c r="I25" s="22">
        <f>+I21+I23</f>
        <v>12500</v>
      </c>
      <c r="J25" s="22">
        <f>+J21+J23</f>
        <v>0</v>
      </c>
      <c r="K25" s="22">
        <f>+K21+K23</f>
        <v>0</v>
      </c>
      <c r="L25" s="22"/>
      <c r="M25" s="22"/>
      <c r="N25" s="22"/>
      <c r="O25" s="22">
        <f>SUM(H25:L25)</f>
        <v>77052</v>
      </c>
    </row>
    <row r="26" spans="1:15" x14ac:dyDescent="0.3">
      <c r="C26" s="4"/>
    </row>
    <row r="27" spans="1:15" x14ac:dyDescent="0.3">
      <c r="A27" s="23"/>
      <c r="O27" s="24"/>
    </row>
    <row r="28" spans="1:15" x14ac:dyDescent="0.3">
      <c r="A28" s="25" t="s">
        <v>17</v>
      </c>
      <c r="B28" s="25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f>+O25+O27</f>
        <v>77052</v>
      </c>
    </row>
    <row r="29" spans="1:15" x14ac:dyDescent="0.3">
      <c r="E29" s="28"/>
      <c r="F29" s="28"/>
      <c r="G29" s="28"/>
      <c r="H29" s="28"/>
    </row>
    <row r="32" spans="1:15" x14ac:dyDescent="0.3">
      <c r="A32" t="s">
        <v>18</v>
      </c>
    </row>
    <row r="33" spans="1:2" x14ac:dyDescent="0.3">
      <c r="A33" t="s">
        <v>19</v>
      </c>
    </row>
    <row r="34" spans="1:2" x14ac:dyDescent="0.3">
      <c r="A34" t="s">
        <v>20</v>
      </c>
    </row>
    <row r="35" spans="1:2" x14ac:dyDescent="0.3">
      <c r="A35" t="s">
        <v>21</v>
      </c>
    </row>
    <row r="36" spans="1:2" x14ac:dyDescent="0.3">
      <c r="A36" t="s">
        <v>22</v>
      </c>
    </row>
    <row r="37" spans="1:2" x14ac:dyDescent="0.3">
      <c r="A37" s="29" t="s">
        <v>23</v>
      </c>
      <c r="B37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Laser drive 1</vt:lpstr>
      <vt:lpstr>Laser drive 2</vt:lpstr>
    </vt:vector>
  </TitlesOfParts>
  <Company>Jefferson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Hovater</dc:creator>
  <cp:lastModifiedBy>Thomasz Plawski</cp:lastModifiedBy>
  <dcterms:created xsi:type="dcterms:W3CDTF">2014-05-29T12:42:37Z</dcterms:created>
  <dcterms:modified xsi:type="dcterms:W3CDTF">2015-04-29T20:13:22Z</dcterms:modified>
</cp:coreProperties>
</file>