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95" windowWidth="22995" windowHeight="12630" firstSheet="3" activeTab="3"/>
  </bookViews>
  <sheets>
    <sheet name="QE data" sheetId="1" r:id="rId1"/>
    <sheet name="polarization data" sheetId="7" r:id="rId2"/>
    <sheet name="analyzing power" sheetId="9" r:id="rId3"/>
    <sheet name="75101 pol" sheetId="10" r:id="rId4"/>
    <sheet name="75101 QE" sheetId="11" r:id="rId5"/>
    <sheet name="standard analyzing power" sheetId="13" r:id="rId6"/>
  </sheets>
  <calcPr calcId="145621"/>
</workbook>
</file>

<file path=xl/calcChain.xml><?xml version="1.0" encoding="utf-8"?>
<calcChain xmlns="http://schemas.openxmlformats.org/spreadsheetml/2006/main">
  <c r="F311" i="11" l="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10" i="11"/>
  <c r="F228" i="11" l="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227" i="11"/>
  <c r="F146" i="11"/>
  <c r="F147" i="11"/>
  <c r="F148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145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18" i="11"/>
  <c r="F50" i="10"/>
  <c r="G50" i="10"/>
  <c r="F51" i="10"/>
  <c r="G51" i="10"/>
  <c r="F52" i="10"/>
  <c r="G52" i="10"/>
  <c r="F53" i="10"/>
  <c r="G53" i="10"/>
  <c r="F54" i="10"/>
  <c r="G54" i="10"/>
  <c r="F55" i="10"/>
  <c r="G55" i="10"/>
  <c r="G49" i="10"/>
  <c r="F49" i="10"/>
  <c r="I3" i="13" l="1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" i="13"/>
  <c r="F38" i="10" l="1"/>
  <c r="G38" i="10"/>
  <c r="F39" i="10"/>
  <c r="G39" i="10"/>
  <c r="F40" i="10"/>
  <c r="G40" i="10"/>
  <c r="F41" i="10"/>
  <c r="G41" i="10"/>
  <c r="F42" i="10"/>
  <c r="G42" i="10"/>
  <c r="F43" i="10"/>
  <c r="G43" i="10"/>
  <c r="F44" i="10"/>
  <c r="G44" i="10"/>
  <c r="F45" i="10"/>
  <c r="G45" i="10"/>
  <c r="F46" i="10"/>
  <c r="G46" i="10"/>
  <c r="F47" i="10"/>
  <c r="G47" i="10"/>
  <c r="G37" i="10"/>
  <c r="F37" i="10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89" i="11"/>
  <c r="P114" i="11"/>
  <c r="P113" i="11"/>
  <c r="P112" i="11"/>
  <c r="P111" i="11"/>
  <c r="P110" i="11"/>
  <c r="P109" i="11"/>
  <c r="P108" i="11"/>
  <c r="P107" i="11"/>
  <c r="P106" i="11"/>
  <c r="P105" i="11"/>
  <c r="P104" i="11"/>
  <c r="P103" i="11"/>
  <c r="P102" i="11"/>
  <c r="P101" i="11"/>
  <c r="P100" i="11"/>
  <c r="P99" i="11"/>
  <c r="P98" i="11"/>
  <c r="P97" i="11"/>
  <c r="P96" i="11"/>
  <c r="P95" i="11"/>
  <c r="P94" i="11"/>
  <c r="P93" i="11"/>
  <c r="P92" i="11"/>
  <c r="P91" i="11"/>
  <c r="P90" i="11"/>
  <c r="P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89" i="11"/>
  <c r="F24" i="10" l="1"/>
  <c r="G24" i="10"/>
  <c r="F25" i="10"/>
  <c r="G25" i="10"/>
  <c r="F26" i="10"/>
  <c r="G26" i="10"/>
  <c r="F27" i="10"/>
  <c r="G27" i="10"/>
  <c r="F28" i="10"/>
  <c r="G28" i="10"/>
  <c r="F29" i="10"/>
  <c r="G29" i="10"/>
  <c r="F30" i="10"/>
  <c r="G30" i="10"/>
  <c r="F31" i="10"/>
  <c r="G31" i="10"/>
  <c r="F32" i="10"/>
  <c r="G32" i="10"/>
  <c r="G23" i="10"/>
  <c r="F23" i="10"/>
  <c r="F86" i="11" l="1"/>
  <c r="F85" i="11"/>
  <c r="F84" i="11"/>
  <c r="F83" i="11"/>
  <c r="F82" i="11"/>
  <c r="F81" i="11"/>
  <c r="F80" i="11"/>
  <c r="F79" i="11"/>
  <c r="F78" i="11"/>
  <c r="F77" i="11"/>
  <c r="F76" i="11"/>
  <c r="X16" i="10" l="1"/>
  <c r="X11" i="10"/>
  <c r="F72" i="11" l="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12" i="10" l="1"/>
  <c r="G12" i="10"/>
  <c r="F13" i="10"/>
  <c r="G13" i="10"/>
  <c r="F14" i="10"/>
  <c r="G14" i="10"/>
  <c r="F15" i="10"/>
  <c r="G15" i="10"/>
  <c r="F16" i="10"/>
  <c r="G16" i="10"/>
  <c r="F17" i="10"/>
  <c r="G17" i="10"/>
  <c r="F18" i="10"/>
  <c r="G18" i="10"/>
  <c r="F19" i="10"/>
  <c r="G19" i="10"/>
  <c r="F20" i="10"/>
  <c r="G20" i="10"/>
  <c r="F21" i="10"/>
  <c r="G21" i="10"/>
  <c r="G11" i="10"/>
  <c r="F11" i="10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G9" i="10"/>
  <c r="F9" i="10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3" i="10" l="1"/>
  <c r="G3" i="10"/>
  <c r="F4" i="10"/>
  <c r="G4" i="10"/>
  <c r="F5" i="10"/>
  <c r="G5" i="10"/>
  <c r="F6" i="10"/>
  <c r="G6" i="10"/>
  <c r="F7" i="10"/>
  <c r="G7" i="10"/>
  <c r="F8" i="10"/>
  <c r="G8" i="10"/>
  <c r="G2" i="10"/>
  <c r="F2" i="10"/>
  <c r="G278" i="1" l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277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53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18" i="1"/>
  <c r="G207" i="1"/>
  <c r="G208" i="1"/>
  <c r="G209" i="1"/>
  <c r="G210" i="1"/>
  <c r="G211" i="1"/>
  <c r="G212" i="1"/>
  <c r="G213" i="1"/>
  <c r="G214" i="1"/>
  <c r="G206" i="1"/>
  <c r="F191" i="1"/>
  <c r="F192" i="1"/>
  <c r="F193" i="1"/>
  <c r="F194" i="1"/>
  <c r="F195" i="1"/>
  <c r="F196" i="1"/>
  <c r="F197" i="1"/>
  <c r="F198" i="1"/>
  <c r="F199" i="1"/>
  <c r="F200" i="1"/>
  <c r="F190" i="1"/>
  <c r="F176" i="1"/>
  <c r="F177" i="1"/>
  <c r="F178" i="1"/>
  <c r="F179" i="1"/>
  <c r="F180" i="1"/>
  <c r="F181" i="1"/>
  <c r="F182" i="1"/>
  <c r="F183" i="1"/>
  <c r="F184" i="1"/>
  <c r="F185" i="1"/>
  <c r="F175" i="1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F3" i="7"/>
  <c r="G2" i="7"/>
  <c r="F2" i="7"/>
  <c r="J168" i="1"/>
  <c r="E168" i="1"/>
  <c r="J167" i="1"/>
  <c r="E167" i="1"/>
  <c r="J166" i="1"/>
  <c r="E166" i="1"/>
  <c r="J165" i="1"/>
  <c r="E165" i="1"/>
  <c r="J164" i="1"/>
  <c r="E164" i="1"/>
  <c r="J163" i="1"/>
  <c r="E163" i="1"/>
  <c r="J162" i="1"/>
  <c r="E162" i="1"/>
  <c r="J161" i="1"/>
  <c r="E161" i="1"/>
  <c r="J160" i="1"/>
  <c r="E160" i="1"/>
  <c r="J159" i="1"/>
  <c r="E159" i="1"/>
  <c r="J158" i="1"/>
  <c r="E158" i="1"/>
  <c r="J157" i="1"/>
  <c r="E157" i="1"/>
  <c r="J156" i="1"/>
  <c r="E156" i="1"/>
  <c r="J155" i="1"/>
  <c r="E155" i="1"/>
  <c r="F67" i="7" l="1"/>
  <c r="G67" i="7"/>
  <c r="F68" i="7"/>
  <c r="G68" i="7"/>
  <c r="F69" i="7"/>
  <c r="G69" i="7"/>
  <c r="F70" i="7"/>
  <c r="G70" i="7"/>
  <c r="F71" i="7"/>
  <c r="G71" i="7"/>
  <c r="F72" i="7"/>
  <c r="G72" i="7"/>
  <c r="F73" i="7"/>
  <c r="G73" i="7"/>
  <c r="F74" i="7"/>
  <c r="G74" i="7"/>
  <c r="F75" i="7"/>
  <c r="G75" i="7"/>
  <c r="F76" i="7"/>
  <c r="G76" i="7"/>
  <c r="F65" i="7" l="1"/>
  <c r="G65" i="7"/>
  <c r="G64" i="7"/>
  <c r="F64" i="7"/>
  <c r="F57" i="7"/>
  <c r="G57" i="7"/>
  <c r="F58" i="7"/>
  <c r="G58" i="7"/>
  <c r="F59" i="7"/>
  <c r="G59" i="7"/>
  <c r="F60" i="7"/>
  <c r="G60" i="7"/>
  <c r="F61" i="7"/>
  <c r="G61" i="7"/>
  <c r="F62" i="7"/>
  <c r="G62" i="7"/>
  <c r="F63" i="7"/>
  <c r="G63" i="7"/>
  <c r="G56" i="7"/>
  <c r="F56" i="7"/>
  <c r="G54" i="7"/>
  <c r="G53" i="7"/>
  <c r="G52" i="7"/>
  <c r="G51" i="7"/>
  <c r="F54" i="7"/>
  <c r="F53" i="7"/>
  <c r="F52" i="7"/>
  <c r="F51" i="7"/>
  <c r="E3" i="9" l="1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" i="9"/>
  <c r="D23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3" i="9"/>
  <c r="G2" i="9"/>
  <c r="F42" i="7"/>
  <c r="G42" i="7"/>
  <c r="F43" i="7"/>
  <c r="G43" i="7"/>
  <c r="F44" i="7"/>
  <c r="G44" i="7"/>
  <c r="F45" i="7"/>
  <c r="G45" i="7"/>
  <c r="F46" i="7"/>
  <c r="G46" i="7"/>
  <c r="F47" i="7"/>
  <c r="G47" i="7"/>
  <c r="F49" i="7"/>
  <c r="G49" i="7"/>
  <c r="F50" i="7"/>
  <c r="G50" i="7"/>
  <c r="G41" i="7" l="1"/>
  <c r="F41" i="7"/>
  <c r="F30" i="7" l="1"/>
  <c r="G30" i="7"/>
  <c r="F31" i="7"/>
  <c r="G31" i="7"/>
  <c r="F32" i="7"/>
  <c r="G32" i="7"/>
  <c r="F33" i="7"/>
  <c r="G33" i="7"/>
  <c r="F34" i="7"/>
  <c r="G34" i="7"/>
  <c r="F23" i="7" l="1"/>
  <c r="G23" i="7"/>
  <c r="F25" i="7"/>
  <c r="G25" i="7"/>
  <c r="F26" i="7"/>
  <c r="G26" i="7"/>
  <c r="F27" i="7"/>
  <c r="G27" i="7"/>
  <c r="G22" i="7"/>
  <c r="F35" i="7"/>
  <c r="G35" i="7"/>
  <c r="F36" i="7"/>
  <c r="G36" i="7"/>
  <c r="F37" i="7"/>
  <c r="G37" i="7"/>
  <c r="F38" i="7"/>
  <c r="G38" i="7"/>
  <c r="F39" i="7"/>
  <c r="G39" i="7"/>
  <c r="G24" i="7"/>
  <c r="F24" i="7"/>
  <c r="A62" i="1" l="1"/>
  <c r="H62" i="1" s="1"/>
  <c r="A60" i="1"/>
  <c r="H60" i="1" s="1"/>
  <c r="A58" i="1"/>
  <c r="H58" i="1" s="1"/>
  <c r="A56" i="1"/>
  <c r="H56" i="1" s="1"/>
  <c r="A54" i="1"/>
  <c r="H54" i="1" s="1"/>
  <c r="A52" i="1"/>
  <c r="H52" i="1" s="1"/>
  <c r="A50" i="1"/>
  <c r="H50" i="1" s="1"/>
  <c r="A48" i="1"/>
  <c r="H48" i="1" s="1"/>
  <c r="A45" i="1"/>
  <c r="H45" i="1" l="1"/>
  <c r="B47" i="1" l="1"/>
  <c r="A46" i="1"/>
  <c r="H46" i="1" s="1"/>
  <c r="A47" i="1" l="1"/>
  <c r="H47" i="1" s="1"/>
  <c r="B49" i="1"/>
  <c r="A49" i="1" l="1"/>
  <c r="H49" i="1" s="1"/>
  <c r="B51" i="1"/>
  <c r="A51" i="1" l="1"/>
  <c r="B53" i="1"/>
  <c r="H51" i="1"/>
  <c r="A53" i="1" l="1"/>
  <c r="H53" i="1"/>
  <c r="B55" i="1"/>
  <c r="B57" i="1" l="1"/>
  <c r="A55" i="1"/>
  <c r="H55" i="1" s="1"/>
  <c r="B59" i="1" l="1"/>
  <c r="A57" i="1"/>
  <c r="H57" i="1"/>
  <c r="A59" i="1" l="1"/>
  <c r="H59" i="1"/>
  <c r="B61" i="1"/>
  <c r="B63" i="1" l="1"/>
  <c r="A61" i="1"/>
  <c r="H61" i="1" s="1"/>
  <c r="A63" i="1" l="1"/>
  <c r="H63" i="1" s="1"/>
  <c r="H131" i="1" l="1"/>
  <c r="H133" i="1"/>
  <c r="H135" i="1"/>
  <c r="H137" i="1"/>
  <c r="H139" i="1"/>
  <c r="H141" i="1"/>
  <c r="H143" i="1"/>
  <c r="H145" i="1"/>
  <c r="H147" i="1"/>
  <c r="H129" i="1"/>
  <c r="H127" i="1"/>
  <c r="H125" i="1"/>
  <c r="B122" i="1"/>
  <c r="B123" i="1" s="1"/>
  <c r="H121" i="1"/>
  <c r="H120" i="1"/>
  <c r="H119" i="1"/>
  <c r="H118" i="1"/>
  <c r="H117" i="1"/>
  <c r="B124" i="1" l="1"/>
  <c r="H123" i="1"/>
  <c r="H122" i="1"/>
  <c r="H82" i="1"/>
  <c r="H84" i="1"/>
  <c r="H86" i="1"/>
  <c r="H76" i="1"/>
  <c r="H77" i="1"/>
  <c r="H78" i="1"/>
  <c r="B126" i="1" l="1"/>
  <c r="H124" i="1"/>
  <c r="B79" i="1"/>
  <c r="H75" i="1"/>
  <c r="H74" i="1"/>
  <c r="B80" i="1" l="1"/>
  <c r="H80" i="1" s="1"/>
  <c r="H79" i="1"/>
  <c r="H126" i="1"/>
  <c r="B128" i="1"/>
  <c r="B81" i="1"/>
  <c r="H81" i="1" s="1"/>
  <c r="H11" i="1"/>
  <c r="H12" i="1"/>
  <c r="A10" i="1"/>
  <c r="H10" i="1" s="1"/>
  <c r="A11" i="1"/>
  <c r="A12" i="1"/>
  <c r="A13" i="1"/>
  <c r="H13" i="1" s="1"/>
  <c r="A18" i="1"/>
  <c r="H18" i="1" s="1"/>
  <c r="A20" i="1"/>
  <c r="H20" i="1" s="1"/>
  <c r="A40" i="1"/>
  <c r="H40" i="1" s="1"/>
  <c r="A24" i="1"/>
  <c r="H24" i="1" s="1"/>
  <c r="A26" i="1"/>
  <c r="H26" i="1" s="1"/>
  <c r="A28" i="1"/>
  <c r="H28" i="1" s="1"/>
  <c r="A30" i="1"/>
  <c r="H30" i="1" s="1"/>
  <c r="A32" i="1"/>
  <c r="H32" i="1" s="1"/>
  <c r="A34" i="1"/>
  <c r="H34" i="1" s="1"/>
  <c r="A36" i="1"/>
  <c r="H36" i="1" s="1"/>
  <c r="A38" i="1"/>
  <c r="H38" i="1" s="1"/>
  <c r="B15" i="1"/>
  <c r="B16" i="1" s="1"/>
  <c r="B17" i="1" s="1"/>
  <c r="A14" i="1"/>
  <c r="H14" i="1" s="1"/>
  <c r="B130" i="1" l="1"/>
  <c r="H128" i="1"/>
  <c r="B83" i="1"/>
  <c r="H83" i="1" s="1"/>
  <c r="A22" i="1"/>
  <c r="H22" i="1" s="1"/>
  <c r="A16" i="1"/>
  <c r="H16" i="1" s="1"/>
  <c r="B19" i="1"/>
  <c r="A17" i="1"/>
  <c r="H17" i="1" s="1"/>
  <c r="A15" i="1"/>
  <c r="H15" i="1" s="1"/>
  <c r="B132" i="1" l="1"/>
  <c r="H130" i="1"/>
  <c r="B85" i="1"/>
  <c r="H85" i="1" s="1"/>
  <c r="A19" i="1"/>
  <c r="H19" i="1" s="1"/>
  <c r="B21" i="1"/>
  <c r="B134" i="1" l="1"/>
  <c r="H132" i="1"/>
  <c r="B87" i="1"/>
  <c r="H87" i="1" s="1"/>
  <c r="A21" i="1"/>
  <c r="H21" i="1"/>
  <c r="B23" i="1"/>
  <c r="B136" i="1" l="1"/>
  <c r="H134" i="1"/>
  <c r="B89" i="1"/>
  <c r="A23" i="1"/>
  <c r="H23" i="1" s="1"/>
  <c r="B25" i="1"/>
  <c r="B138" i="1" l="1"/>
  <c r="H136" i="1"/>
  <c r="B91" i="1"/>
  <c r="A25" i="1"/>
  <c r="H25" i="1"/>
  <c r="B27" i="1"/>
  <c r="B140" i="1" l="1"/>
  <c r="H138" i="1"/>
  <c r="B93" i="1"/>
  <c r="A27" i="1"/>
  <c r="H27" i="1" s="1"/>
  <c r="B29" i="1"/>
  <c r="B142" i="1" l="1"/>
  <c r="H140" i="1"/>
  <c r="B95" i="1"/>
  <c r="A29" i="1"/>
  <c r="H29" i="1" s="1"/>
  <c r="B31" i="1"/>
  <c r="B144" i="1" l="1"/>
  <c r="H142" i="1"/>
  <c r="B97" i="1"/>
  <c r="A31" i="1"/>
  <c r="H31" i="1"/>
  <c r="B33" i="1"/>
  <c r="B146" i="1" l="1"/>
  <c r="H144" i="1"/>
  <c r="B99" i="1"/>
  <c r="A33" i="1"/>
  <c r="H33" i="1" s="1"/>
  <c r="B35" i="1"/>
  <c r="B148" i="1" l="1"/>
  <c r="H148" i="1" s="1"/>
  <c r="H146" i="1"/>
  <c r="B101" i="1"/>
  <c r="A35" i="1"/>
  <c r="H35" i="1"/>
  <c r="B37" i="1"/>
  <c r="B103" i="1" l="1"/>
  <c r="A37" i="1"/>
  <c r="H37" i="1" s="1"/>
  <c r="B39" i="1"/>
  <c r="B105" i="1" l="1"/>
  <c r="A39" i="1"/>
  <c r="H39" i="1" s="1"/>
  <c r="B41" i="1"/>
  <c r="A41" i="1" l="1"/>
  <c r="H41" i="1"/>
</calcChain>
</file>

<file path=xl/sharedStrings.xml><?xml version="1.0" encoding="utf-8"?>
<sst xmlns="http://schemas.openxmlformats.org/spreadsheetml/2006/main" count="145" uniqueCount="83">
  <si>
    <t>T</t>
  </si>
  <si>
    <t>ʎ</t>
  </si>
  <si>
    <t>P</t>
  </si>
  <si>
    <t>Pback</t>
  </si>
  <si>
    <t>I</t>
  </si>
  <si>
    <t>Iback</t>
  </si>
  <si>
    <t>QE</t>
  </si>
  <si>
    <t>(nm)</t>
  </si>
  <si>
    <r>
      <t>(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W)</t>
    </r>
  </si>
  <si>
    <t>(μW)</t>
  </si>
  <si>
    <t>(nA)</t>
  </si>
  <si>
    <t>(%)</t>
  </si>
  <si>
    <t>10/10/2014,  Sample#75102  DBR wafer QE scan.</t>
  </si>
  <si>
    <t>SuperK</t>
  </si>
  <si>
    <t>setting</t>
  </si>
  <si>
    <t>Attnuation</t>
  </si>
  <si>
    <t>power level</t>
  </si>
  <si>
    <t>01/16/2014,  Sample#75102  DBR wafer QE scan in mini Mott.</t>
  </si>
  <si>
    <t>Polarizer</t>
  </si>
  <si>
    <t>(degree)</t>
  </si>
  <si>
    <t>wavelength</t>
  </si>
  <si>
    <t>01/20/2014,  Sample#75102  DBR wafer QE scan in mini Mott.</t>
  </si>
  <si>
    <t>asym</t>
  </si>
  <si>
    <t>asym error</t>
  </si>
  <si>
    <t>pol</t>
  </si>
  <si>
    <t>pol error</t>
  </si>
  <si>
    <t>current (nA)</t>
  </si>
  <si>
    <t>laser power (uW)</t>
  </si>
  <si>
    <t>sample#75102 1st DBR tested in H1 chamber in 11/2014</t>
  </si>
  <si>
    <t>QE (max)</t>
  </si>
  <si>
    <t>power</t>
  </si>
  <si>
    <t>cathode</t>
  </si>
  <si>
    <t>position 6440,6000, highest QE</t>
  </si>
  <si>
    <t>(QE)trans</t>
  </si>
  <si>
    <t>run</t>
  </si>
  <si>
    <t>background current</t>
  </si>
  <si>
    <t>at best transmission spot</t>
  </si>
  <si>
    <t>at best QE spot (spot2)</t>
  </si>
  <si>
    <t>after running 250 nA all weekend</t>
  </si>
  <si>
    <t>angle</t>
  </si>
  <si>
    <t>cathode (nA)</t>
  </si>
  <si>
    <t>measured power (uW)</t>
  </si>
  <si>
    <t>% diff</t>
  </si>
  <si>
    <t>after running all weekend finer data</t>
  </si>
  <si>
    <t>first auto run</t>
  </si>
  <si>
    <t>second auto run</t>
  </si>
  <si>
    <t>manual set</t>
  </si>
  <si>
    <t>QE after 2 hour heat/reactivate</t>
  </si>
  <si>
    <t>before 2 h our heat/activation 18Feb2015</t>
  </si>
  <si>
    <t>first heat 610C 15 minutes</t>
  </si>
  <si>
    <t>28Jan2015 heat 630C 15 minutes, poor QE due to bad NF3</t>
  </si>
  <si>
    <t>2 hours 630C</t>
  </si>
  <si>
    <t>after second 630C 15 min heat, reloaded NF3 2Feb2015</t>
  </si>
  <si>
    <t>DBR after running current all weekend: 9Feb2015</t>
  </si>
  <si>
    <t>first heat 610C 15 min</t>
  </si>
  <si>
    <t>second heat 630C 15 min bad NF3</t>
  </si>
  <si>
    <t>3rd heat: 610+630+630, each 15 min</t>
  </si>
  <si>
    <t>NF3 reloaded</t>
  </si>
  <si>
    <t>transmission</t>
  </si>
  <si>
    <t>optical transmission</t>
  </si>
  <si>
    <t>first heat 630C 15 min</t>
  </si>
  <si>
    <t>QE: best QE spot Monday 2Mar</t>
  </si>
  <si>
    <t>2March2015 630C 15 minutes</t>
  </si>
  <si>
    <t>75101 2nd heat at 630C high transmission spot</t>
  </si>
  <si>
    <t>second heat 630C 30 min</t>
  </si>
  <si>
    <t>second heat, high QE spot</t>
  </si>
  <si>
    <t>775 nm</t>
  </si>
  <si>
    <t>H1</t>
  </si>
  <si>
    <t>3rd heat 640C 30 min</t>
  </si>
  <si>
    <t>third heat: 640C, 30 min</t>
  </si>
  <si>
    <t>6th heat 630C 30 min (4th heat: 630C, 60 min, 5th heat, 630C, 30 min - activation goofs)</t>
  </si>
  <si>
    <t>highest QE spot</t>
  </si>
  <si>
    <t>wavelength ratio</t>
  </si>
  <si>
    <t>QE ratio</t>
  </si>
  <si>
    <t>6th heat, 630C, 30 min</t>
  </si>
  <si>
    <t>(4th and 5th heat activations failed)</t>
  </si>
  <si>
    <t>photocurrent (nA)</t>
  </si>
  <si>
    <t>photocurrent</t>
  </si>
  <si>
    <t>6th heat after running 24+ hours</t>
  </si>
  <si>
    <t>6th after running 24+ hours</t>
  </si>
  <si>
    <t>again after sitting overnight</t>
  </si>
  <si>
    <t xml:space="preserve">19March2015 again - lower current looking for picoammeter glitch </t>
  </si>
  <si>
    <t>23March after 1+ uA all weekend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</si>
</sst>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725B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/>
    <xf numFmtId="0" fontId="6" fillId="0" borderId="0" xfId="0" applyFont="1" applyAlignment="1">
      <alignment horizontal="left" vertical="center" readingOrder="1"/>
    </xf>
    <xf numFmtId="14" fontId="0" fillId="0" borderId="0" xfId="0" applyNumberFormat="1"/>
    <xf numFmtId="0" fontId="5" fillId="0" borderId="0" xfId="0" applyFont="1"/>
    <xf numFmtId="0" fontId="7" fillId="0" borderId="0" xfId="0" applyFont="1"/>
    <xf numFmtId="9" fontId="7" fillId="0" borderId="0" xfId="0" applyNumberFormat="1" applyFont="1"/>
    <xf numFmtId="0" fontId="2" fillId="0" borderId="0" xfId="0" applyFont="1"/>
    <xf numFmtId="9" fontId="2" fillId="0" borderId="0" xfId="0" applyNumberFormat="1" applyFont="1"/>
    <xf numFmtId="0" fontId="0" fillId="0" borderId="0" xfId="0" applyFont="1"/>
    <xf numFmtId="9" fontId="0" fillId="0" borderId="0" xfId="0" applyNumberFormat="1" applyFont="1"/>
    <xf numFmtId="9" fontId="8" fillId="0" borderId="0" xfId="0" applyNumberFormat="1" applyFont="1"/>
    <xf numFmtId="0" fontId="8" fillId="0" borderId="0" xfId="0" applyFont="1"/>
    <xf numFmtId="9" fontId="5" fillId="0" borderId="0" xfId="0" applyNumberFormat="1" applyFont="1"/>
    <xf numFmtId="20" fontId="0" fillId="0" borderId="0" xfId="0" applyNumberFormat="1"/>
    <xf numFmtId="0" fontId="1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0" fillId="0" borderId="0" xfId="0" applyFont="1"/>
    <xf numFmtId="0" fontId="11" fillId="0" borderId="0" xfId="0" applyFont="1"/>
    <xf numFmtId="15" fontId="10" fillId="0" borderId="0" xfId="0" applyNumberFormat="1" applyFont="1"/>
    <xf numFmtId="0" fontId="0" fillId="5" borderId="0" xfId="0" applyFill="1"/>
    <xf numFmtId="0" fontId="0" fillId="6" borderId="0" xfId="0" applyFill="1"/>
    <xf numFmtId="0" fontId="0" fillId="0" borderId="0" xfId="0" applyFill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25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Sample#</a:t>
            </a:r>
            <a:r>
              <a:rPr lang="en-US" baseline="0"/>
              <a:t> 75102 (DBR) </a:t>
            </a:r>
            <a:endParaRPr lang="en-US"/>
          </a:p>
        </c:rich>
      </c:tx>
      <c:layout>
        <c:manualLayout>
          <c:xMode val="edge"/>
          <c:yMode val="edge"/>
          <c:x val="0.20300791204399563"/>
          <c:y val="2.84119736174530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73551773770214"/>
          <c:y val="0.10067119944043146"/>
          <c:w val="0.59259798526754548"/>
          <c:h val="0.78349448046935311"/>
        </c:manualLayout>
      </c:layout>
      <c:scatterChart>
        <c:scatterStyle val="smoothMarker"/>
        <c:varyColors val="0"/>
        <c:ser>
          <c:idx val="6"/>
          <c:order val="0"/>
          <c:tx>
            <c:v>Pol_DBR 1st heat 610</c:v>
          </c:tx>
          <c:spPr>
            <a:ln w="25400">
              <a:solidFill>
                <a:srgbClr val="FFC000"/>
              </a:solidFill>
              <a:prstDash val="dash"/>
            </a:ln>
          </c:spPr>
          <c:marker>
            <c:symbol val="diamond"/>
            <c:size val="9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'polarization data'!$C$2:$C$20</c:f>
              <c:numCache>
                <c:formatCode>General</c:formatCode>
                <c:ptCount val="19"/>
                <c:pt idx="0">
                  <c:v>715</c:v>
                </c:pt>
                <c:pt idx="1">
                  <c:v>720</c:v>
                </c:pt>
                <c:pt idx="2">
                  <c:v>725</c:v>
                </c:pt>
                <c:pt idx="3">
                  <c:v>730</c:v>
                </c:pt>
                <c:pt idx="4">
                  <c:v>735</c:v>
                </c:pt>
                <c:pt idx="5">
                  <c:v>740</c:v>
                </c:pt>
                <c:pt idx="6">
                  <c:v>745</c:v>
                </c:pt>
                <c:pt idx="7">
                  <c:v>750</c:v>
                </c:pt>
                <c:pt idx="8">
                  <c:v>755</c:v>
                </c:pt>
                <c:pt idx="9">
                  <c:v>760</c:v>
                </c:pt>
                <c:pt idx="10">
                  <c:v>765</c:v>
                </c:pt>
                <c:pt idx="11">
                  <c:v>770</c:v>
                </c:pt>
                <c:pt idx="12">
                  <c:v>775</c:v>
                </c:pt>
                <c:pt idx="13">
                  <c:v>780</c:v>
                </c:pt>
                <c:pt idx="14">
                  <c:v>785</c:v>
                </c:pt>
                <c:pt idx="15">
                  <c:v>790</c:v>
                </c:pt>
                <c:pt idx="16">
                  <c:v>795</c:v>
                </c:pt>
                <c:pt idx="17">
                  <c:v>800</c:v>
                </c:pt>
                <c:pt idx="18">
                  <c:v>805</c:v>
                </c:pt>
              </c:numCache>
            </c:numRef>
          </c:xVal>
          <c:yVal>
            <c:numRef>
              <c:f>'polarization data'!$F$2:$F$20</c:f>
              <c:numCache>
                <c:formatCode>General</c:formatCode>
                <c:ptCount val="19"/>
                <c:pt idx="0">
                  <c:v>19.746268656716417</c:v>
                </c:pt>
                <c:pt idx="1">
                  <c:v>22.840796019900498</c:v>
                </c:pt>
                <c:pt idx="2">
                  <c:v>25.870646766169152</c:v>
                </c:pt>
                <c:pt idx="3">
                  <c:v>27.706467661691541</c:v>
                </c:pt>
                <c:pt idx="4">
                  <c:v>36.109452736318403</c:v>
                </c:pt>
                <c:pt idx="5">
                  <c:v>48.452736318407958</c:v>
                </c:pt>
                <c:pt idx="6">
                  <c:v>57.661691542288551</c:v>
                </c:pt>
                <c:pt idx="7">
                  <c:v>67.114427860696509</c:v>
                </c:pt>
                <c:pt idx="8">
                  <c:v>79.651741293532339</c:v>
                </c:pt>
                <c:pt idx="9">
                  <c:v>84.577114427860693</c:v>
                </c:pt>
                <c:pt idx="10">
                  <c:v>87.263681592039788</c:v>
                </c:pt>
                <c:pt idx="11">
                  <c:v>88.706467661691534</c:v>
                </c:pt>
                <c:pt idx="12">
                  <c:v>90</c:v>
                </c:pt>
                <c:pt idx="13">
                  <c:v>89.751243781094516</c:v>
                </c:pt>
                <c:pt idx="14">
                  <c:v>88.507462686567152</c:v>
                </c:pt>
                <c:pt idx="15">
                  <c:v>86.069651741293526</c:v>
                </c:pt>
                <c:pt idx="16">
                  <c:v>70.099502487562191</c:v>
                </c:pt>
                <c:pt idx="17">
                  <c:v>52.736318407960191</c:v>
                </c:pt>
                <c:pt idx="18">
                  <c:v>26.572139303482587</c:v>
                </c:pt>
              </c:numCache>
            </c:numRef>
          </c:yVal>
          <c:smooth val="1"/>
        </c:ser>
        <c:ser>
          <c:idx val="4"/>
          <c:order val="1"/>
          <c:tx>
            <c:v>pol 3rd heat (610+630+630)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'polarization data'!$C$29:$C$40</c:f>
              <c:numCache>
                <c:formatCode>General</c:formatCode>
                <c:ptCount val="12"/>
                <c:pt idx="1">
                  <c:v>755</c:v>
                </c:pt>
                <c:pt idx="2">
                  <c:v>760</c:v>
                </c:pt>
                <c:pt idx="3">
                  <c:v>765</c:v>
                </c:pt>
                <c:pt idx="4">
                  <c:v>770</c:v>
                </c:pt>
                <c:pt idx="5">
                  <c:v>775</c:v>
                </c:pt>
                <c:pt idx="6">
                  <c:v>780</c:v>
                </c:pt>
                <c:pt idx="7">
                  <c:v>785</c:v>
                </c:pt>
                <c:pt idx="8">
                  <c:v>790</c:v>
                </c:pt>
                <c:pt idx="9">
                  <c:v>795</c:v>
                </c:pt>
                <c:pt idx="10">
                  <c:v>800</c:v>
                </c:pt>
              </c:numCache>
            </c:numRef>
          </c:xVal>
          <c:yVal>
            <c:numRef>
              <c:f>'polarization data'!$F$29:$F$40</c:f>
              <c:numCache>
                <c:formatCode>General</c:formatCode>
                <c:ptCount val="12"/>
                <c:pt idx="1">
                  <c:v>72.089552238805965</c:v>
                </c:pt>
                <c:pt idx="2">
                  <c:v>75.920398009950247</c:v>
                </c:pt>
                <c:pt idx="3">
                  <c:v>78.955223880597003</c:v>
                </c:pt>
                <c:pt idx="4">
                  <c:v>80.646766169154233</c:v>
                </c:pt>
                <c:pt idx="5">
                  <c:v>80.995024875621894</c:v>
                </c:pt>
                <c:pt idx="6">
                  <c:v>82.68656716417911</c:v>
                </c:pt>
                <c:pt idx="7">
                  <c:v>83.631840796019887</c:v>
                </c:pt>
                <c:pt idx="8">
                  <c:v>80.945273631840791</c:v>
                </c:pt>
                <c:pt idx="9">
                  <c:v>69.154228855721385</c:v>
                </c:pt>
                <c:pt idx="10">
                  <c:v>49.950248756218897</c:v>
                </c:pt>
              </c:numCache>
            </c:numRef>
          </c:yVal>
          <c:smooth val="1"/>
        </c:ser>
        <c:ser>
          <c:idx val="0"/>
          <c:order val="2"/>
          <c:tx>
            <c:v>pol after running all weekend</c:v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Pt>
            <c:idx val="4"/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'polarization data'!$G$41:$G$54</c:f>
                <c:numCache>
                  <c:formatCode>General</c:formatCode>
                  <c:ptCount val="14"/>
                  <c:pt idx="0">
                    <c:v>0.46815920398009947</c:v>
                  </c:pt>
                  <c:pt idx="1">
                    <c:v>0.39402985074626867</c:v>
                  </c:pt>
                  <c:pt idx="2">
                    <c:v>0.45970149253731341</c:v>
                  </c:pt>
                  <c:pt idx="3">
                    <c:v>0.52736318407960192</c:v>
                  </c:pt>
                  <c:pt idx="4">
                    <c:v>0.55721393034825872</c:v>
                  </c:pt>
                  <c:pt idx="5">
                    <c:v>0.70646766169154218</c:v>
                  </c:pt>
                  <c:pt idx="6">
                    <c:v>0.76119402985074625</c:v>
                  </c:pt>
                  <c:pt idx="8">
                    <c:v>0.47412935323383082</c:v>
                  </c:pt>
                  <c:pt idx="9">
                    <c:v>0.39402985074626867</c:v>
                  </c:pt>
                  <c:pt idx="10">
                    <c:v>0.46766169154228854</c:v>
                  </c:pt>
                  <c:pt idx="11">
                    <c:v>0.49751243781094528</c:v>
                  </c:pt>
                  <c:pt idx="12">
                    <c:v>0.57213930348258701</c:v>
                  </c:pt>
                  <c:pt idx="13">
                    <c:v>0.65174129353233834</c:v>
                  </c:pt>
                </c:numCache>
              </c:numRef>
            </c:plus>
            <c:minus>
              <c:numRef>
                <c:f>'polarization data'!$G$41:$G$54</c:f>
                <c:numCache>
                  <c:formatCode>General</c:formatCode>
                  <c:ptCount val="14"/>
                  <c:pt idx="0">
                    <c:v>0.46815920398009947</c:v>
                  </c:pt>
                  <c:pt idx="1">
                    <c:v>0.39402985074626867</c:v>
                  </c:pt>
                  <c:pt idx="2">
                    <c:v>0.45970149253731341</c:v>
                  </c:pt>
                  <c:pt idx="3">
                    <c:v>0.52736318407960192</c:v>
                  </c:pt>
                  <c:pt idx="4">
                    <c:v>0.55721393034825872</c:v>
                  </c:pt>
                  <c:pt idx="5">
                    <c:v>0.70646766169154218</c:v>
                  </c:pt>
                  <c:pt idx="6">
                    <c:v>0.76119402985074625</c:v>
                  </c:pt>
                  <c:pt idx="8">
                    <c:v>0.47412935323383082</c:v>
                  </c:pt>
                  <c:pt idx="9">
                    <c:v>0.39402985074626867</c:v>
                  </c:pt>
                  <c:pt idx="10">
                    <c:v>0.46766169154228854</c:v>
                  </c:pt>
                  <c:pt idx="11">
                    <c:v>0.49751243781094528</c:v>
                  </c:pt>
                  <c:pt idx="12">
                    <c:v>0.57213930348258701</c:v>
                  </c:pt>
                  <c:pt idx="13">
                    <c:v>0.65174129353233834</c:v>
                  </c:pt>
                </c:numCache>
              </c:numRef>
            </c:minus>
          </c:errBars>
          <c:xVal>
            <c:numRef>
              <c:f>'polarization data'!$C$41:$C$47</c:f>
              <c:numCache>
                <c:formatCode>General</c:formatCode>
                <c:ptCount val="7"/>
                <c:pt idx="0">
                  <c:v>760</c:v>
                </c:pt>
                <c:pt idx="1">
                  <c:v>770</c:v>
                </c:pt>
                <c:pt idx="2">
                  <c:v>775</c:v>
                </c:pt>
                <c:pt idx="3">
                  <c:v>780</c:v>
                </c:pt>
                <c:pt idx="4">
                  <c:v>785</c:v>
                </c:pt>
                <c:pt idx="5">
                  <c:v>790</c:v>
                </c:pt>
                <c:pt idx="6">
                  <c:v>795</c:v>
                </c:pt>
              </c:numCache>
            </c:numRef>
          </c:xVal>
          <c:yVal>
            <c:numRef>
              <c:f>'polarization data'!$F$41:$F$47</c:f>
              <c:numCache>
                <c:formatCode>General</c:formatCode>
                <c:ptCount val="7"/>
                <c:pt idx="0">
                  <c:v>84.975124378109442</c:v>
                </c:pt>
                <c:pt idx="1">
                  <c:v>87.81094527363183</c:v>
                </c:pt>
                <c:pt idx="2">
                  <c:v>86.96517412935323</c:v>
                </c:pt>
                <c:pt idx="3">
                  <c:v>87.562189054726375</c:v>
                </c:pt>
                <c:pt idx="4">
                  <c:v>86.368159203980085</c:v>
                </c:pt>
                <c:pt idx="5">
                  <c:v>81.741293532338304</c:v>
                </c:pt>
                <c:pt idx="6">
                  <c:v>77.910447761194021</c:v>
                </c:pt>
              </c:numCache>
            </c:numRef>
          </c:yVal>
          <c:smooth val="1"/>
        </c:ser>
        <c:ser>
          <c:idx val="1"/>
          <c:order val="3"/>
          <c:tx>
            <c:v>after automating, resteering</c:v>
          </c:tx>
          <c:spPr>
            <a:ln>
              <a:noFill/>
            </a:ln>
          </c:spPr>
          <c:xVal>
            <c:numRef>
              <c:f>'polarization data'!$C$49:$C$54</c:f>
              <c:numCache>
                <c:formatCode>General</c:formatCode>
                <c:ptCount val="6"/>
                <c:pt idx="0">
                  <c:v>755</c:v>
                </c:pt>
                <c:pt idx="1">
                  <c:v>760</c:v>
                </c:pt>
                <c:pt idx="2">
                  <c:v>765</c:v>
                </c:pt>
                <c:pt idx="3">
                  <c:v>770</c:v>
                </c:pt>
                <c:pt idx="4">
                  <c:v>800</c:v>
                </c:pt>
                <c:pt idx="5">
                  <c:v>800</c:v>
                </c:pt>
              </c:numCache>
            </c:numRef>
          </c:xVal>
          <c:yVal>
            <c:numRef>
              <c:f>'polarization data'!$F$49:$F$54</c:f>
              <c:numCache>
                <c:formatCode>General</c:formatCode>
                <c:ptCount val="6"/>
                <c:pt idx="0">
                  <c:v>75.920398009950247</c:v>
                </c:pt>
                <c:pt idx="1">
                  <c:v>79.203980099502488</c:v>
                </c:pt>
                <c:pt idx="2">
                  <c:v>83.532338308457696</c:v>
                </c:pt>
                <c:pt idx="3">
                  <c:v>85.223880597014912</c:v>
                </c:pt>
                <c:pt idx="4">
                  <c:v>43.731343283582085</c:v>
                </c:pt>
                <c:pt idx="5">
                  <c:v>47.253731343283576</c:v>
                </c:pt>
              </c:numCache>
            </c:numRef>
          </c:yVal>
          <c:smooth val="1"/>
        </c:ser>
        <c:ser>
          <c:idx val="2"/>
          <c:order val="4"/>
          <c:tx>
            <c:v>second autoscan</c:v>
          </c:tx>
          <c:spPr>
            <a:ln>
              <a:solidFill>
                <a:srgbClr val="7030A0"/>
              </a:solidFill>
            </a:ln>
          </c:spPr>
          <c:marker>
            <c:symbol val="triang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'polarization data'!$C$56:$C$65</c:f>
              <c:numCache>
                <c:formatCode>General</c:formatCode>
                <c:ptCount val="10"/>
                <c:pt idx="0">
                  <c:v>755</c:v>
                </c:pt>
                <c:pt idx="1">
                  <c:v>760</c:v>
                </c:pt>
                <c:pt idx="2">
                  <c:v>765</c:v>
                </c:pt>
                <c:pt idx="3">
                  <c:v>770</c:v>
                </c:pt>
                <c:pt idx="4">
                  <c:v>775</c:v>
                </c:pt>
                <c:pt idx="5">
                  <c:v>780</c:v>
                </c:pt>
                <c:pt idx="6">
                  <c:v>785</c:v>
                </c:pt>
                <c:pt idx="7">
                  <c:v>790</c:v>
                </c:pt>
                <c:pt idx="8">
                  <c:v>795</c:v>
                </c:pt>
                <c:pt idx="9">
                  <c:v>800</c:v>
                </c:pt>
              </c:numCache>
            </c:numRef>
          </c:xVal>
          <c:yVal>
            <c:numRef>
              <c:f>'polarization data'!$F$56:$F$65</c:f>
              <c:numCache>
                <c:formatCode>General</c:formatCode>
                <c:ptCount val="10"/>
                <c:pt idx="0">
                  <c:v>75.174129353233823</c:v>
                </c:pt>
                <c:pt idx="1">
                  <c:v>80.447761194029852</c:v>
                </c:pt>
                <c:pt idx="2">
                  <c:v>80.895522388059703</c:v>
                </c:pt>
                <c:pt idx="3">
                  <c:v>81.293532338308452</c:v>
                </c:pt>
                <c:pt idx="4">
                  <c:v>83.880597014925371</c:v>
                </c:pt>
                <c:pt idx="5">
                  <c:v>81.293532338308452</c:v>
                </c:pt>
                <c:pt idx="6">
                  <c:v>81.691542288557216</c:v>
                </c:pt>
                <c:pt idx="7">
                  <c:v>77.06467661691542</c:v>
                </c:pt>
                <c:pt idx="8">
                  <c:v>52.885572139303484</c:v>
                </c:pt>
                <c:pt idx="9">
                  <c:v>37.407960199004975</c:v>
                </c:pt>
              </c:numCache>
            </c:numRef>
          </c:yVal>
          <c:smooth val="1"/>
        </c:ser>
        <c:ser>
          <c:idx val="8"/>
          <c:order val="5"/>
          <c:tx>
            <c:v>pol after 2 hour heat</c:v>
          </c:tx>
          <c:spPr>
            <a:ln>
              <a:solidFill>
                <a:srgbClr val="E725BD"/>
              </a:solidFill>
            </a:ln>
          </c:spPr>
          <c:marker>
            <c:symbol val="diamond"/>
            <c:size val="7"/>
            <c:spPr>
              <a:solidFill>
                <a:srgbClr val="E725BD"/>
              </a:solidFill>
              <a:ln>
                <a:solidFill>
                  <a:srgbClr val="E725BD"/>
                </a:solidFill>
              </a:ln>
            </c:spPr>
          </c:marker>
          <c:xVal>
            <c:numRef>
              <c:f>'polarization data'!$C$67:$C$76</c:f>
              <c:numCache>
                <c:formatCode>General</c:formatCode>
                <c:ptCount val="10"/>
                <c:pt idx="0">
                  <c:v>755</c:v>
                </c:pt>
                <c:pt idx="1">
                  <c:v>760</c:v>
                </c:pt>
                <c:pt idx="2">
                  <c:v>765</c:v>
                </c:pt>
                <c:pt idx="3">
                  <c:v>770</c:v>
                </c:pt>
                <c:pt idx="4">
                  <c:v>775</c:v>
                </c:pt>
                <c:pt idx="5">
                  <c:v>780</c:v>
                </c:pt>
                <c:pt idx="6">
                  <c:v>785</c:v>
                </c:pt>
                <c:pt idx="7">
                  <c:v>790</c:v>
                </c:pt>
                <c:pt idx="8">
                  <c:v>795</c:v>
                </c:pt>
                <c:pt idx="9">
                  <c:v>800</c:v>
                </c:pt>
              </c:numCache>
            </c:numRef>
          </c:xVal>
          <c:yVal>
            <c:numRef>
              <c:f>'polarization data'!$F$67:$F$76</c:f>
              <c:numCache>
                <c:formatCode>General</c:formatCode>
                <c:ptCount val="10"/>
                <c:pt idx="0">
                  <c:v>70</c:v>
                </c:pt>
                <c:pt idx="1">
                  <c:v>73.333333333333329</c:v>
                </c:pt>
                <c:pt idx="2">
                  <c:v>77.014925373134332</c:v>
                </c:pt>
                <c:pt idx="3">
                  <c:v>79.850746268656721</c:v>
                </c:pt>
                <c:pt idx="4">
                  <c:v>80.597014925373131</c:v>
                </c:pt>
                <c:pt idx="5">
                  <c:v>79.004975124378106</c:v>
                </c:pt>
                <c:pt idx="6">
                  <c:v>78.507462686567152</c:v>
                </c:pt>
                <c:pt idx="7">
                  <c:v>74.527363184079604</c:v>
                </c:pt>
                <c:pt idx="8">
                  <c:v>63.731343283582085</c:v>
                </c:pt>
                <c:pt idx="9">
                  <c:v>43.681592039800989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132160"/>
        <c:axId val="145142912"/>
      </c:scatterChart>
      <c:scatterChart>
        <c:scatterStyle val="smoothMarker"/>
        <c:varyColors val="0"/>
        <c:ser>
          <c:idx val="3"/>
          <c:order val="6"/>
          <c:tx>
            <c:v>QE_H1 DBR 11/2014</c:v>
          </c:tx>
          <c:spPr>
            <a:ln w="25400">
              <a:solidFill>
                <a:srgbClr val="FF0000"/>
              </a:solidFill>
            </a:ln>
          </c:spPr>
          <c:marker>
            <c:symbol val="triangl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'QE data'!$B$45:$B$63</c:f>
              <c:numCache>
                <c:formatCode>General</c:formatCode>
                <c:ptCount val="19"/>
                <c:pt idx="0">
                  <c:v>700</c:v>
                </c:pt>
                <c:pt idx="1">
                  <c:v>710</c:v>
                </c:pt>
                <c:pt idx="2">
                  <c:v>720</c:v>
                </c:pt>
                <c:pt idx="3">
                  <c:v>725</c:v>
                </c:pt>
                <c:pt idx="4">
                  <c:v>730</c:v>
                </c:pt>
                <c:pt idx="5">
                  <c:v>735</c:v>
                </c:pt>
                <c:pt idx="6">
                  <c:v>740</c:v>
                </c:pt>
                <c:pt idx="7">
                  <c:v>745</c:v>
                </c:pt>
                <c:pt idx="8">
                  <c:v>750</c:v>
                </c:pt>
                <c:pt idx="9">
                  <c:v>755</c:v>
                </c:pt>
                <c:pt idx="10">
                  <c:v>760</c:v>
                </c:pt>
                <c:pt idx="11">
                  <c:v>765</c:v>
                </c:pt>
                <c:pt idx="12">
                  <c:v>770</c:v>
                </c:pt>
                <c:pt idx="13">
                  <c:v>775</c:v>
                </c:pt>
                <c:pt idx="14">
                  <c:v>780</c:v>
                </c:pt>
                <c:pt idx="15">
                  <c:v>785</c:v>
                </c:pt>
                <c:pt idx="16">
                  <c:v>790</c:v>
                </c:pt>
                <c:pt idx="17">
                  <c:v>795</c:v>
                </c:pt>
                <c:pt idx="18">
                  <c:v>800</c:v>
                </c:pt>
              </c:numCache>
            </c:numRef>
          </c:xVal>
          <c:yVal>
            <c:numRef>
              <c:f>'QE data'!$H$45:$H$63</c:f>
              <c:numCache>
                <c:formatCode>General</c:formatCode>
                <c:ptCount val="19"/>
                <c:pt idx="0">
                  <c:v>3.7434627030002754</c:v>
                </c:pt>
                <c:pt idx="1">
                  <c:v>3.6251185244737609</c:v>
                </c:pt>
                <c:pt idx="2">
                  <c:v>2.9937570482981344</c:v>
                </c:pt>
                <c:pt idx="3">
                  <c:v>3.1070069479607656</c:v>
                </c:pt>
                <c:pt idx="4">
                  <c:v>3.4610826378138908</c:v>
                </c:pt>
                <c:pt idx="5">
                  <c:v>2.7674673713211173</c:v>
                </c:pt>
                <c:pt idx="6">
                  <c:v>2.533121241174932</c:v>
                </c:pt>
                <c:pt idx="7">
                  <c:v>2.7440870697238422</c:v>
                </c:pt>
                <c:pt idx="8">
                  <c:v>2.4597284448852563</c:v>
                </c:pt>
                <c:pt idx="9">
                  <c:v>1.7059534841455266</c:v>
                </c:pt>
                <c:pt idx="10">
                  <c:v>1.7496113488472032</c:v>
                </c:pt>
                <c:pt idx="11">
                  <c:v>1.6890771792214956</c:v>
                </c:pt>
                <c:pt idx="12">
                  <c:v>1.2429682080808973</c:v>
                </c:pt>
                <c:pt idx="13">
                  <c:v>0.97883765034836001</c:v>
                </c:pt>
                <c:pt idx="14">
                  <c:v>0.79936310010400713</c:v>
                </c:pt>
                <c:pt idx="15">
                  <c:v>0.56718525870920022</c:v>
                </c:pt>
                <c:pt idx="16">
                  <c:v>0.36211366184855387</c:v>
                </c:pt>
                <c:pt idx="17">
                  <c:v>0.23777367197830068</c:v>
                </c:pt>
                <c:pt idx="18">
                  <c:v>0.15861494526415992</c:v>
                </c:pt>
              </c:numCache>
            </c:numRef>
          </c:yVal>
          <c:smooth val="1"/>
        </c:ser>
        <c:ser>
          <c:idx val="5"/>
          <c:order val="7"/>
          <c:tx>
            <c:strRef>
              <c:f>'QE data'!$A$111</c:f>
              <c:strCache>
                <c:ptCount val="1"/>
                <c:pt idx="0">
                  <c:v>first heat 610C 15 minutes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diamond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'QE data'!$B$117:$B$148</c:f>
              <c:numCache>
                <c:formatCode>General</c:formatCode>
                <c:ptCount val="32"/>
                <c:pt idx="0">
                  <c:v>650</c:v>
                </c:pt>
                <c:pt idx="1">
                  <c:v>660</c:v>
                </c:pt>
                <c:pt idx="2">
                  <c:v>670</c:v>
                </c:pt>
                <c:pt idx="3">
                  <c:v>680</c:v>
                </c:pt>
                <c:pt idx="4">
                  <c:v>690</c:v>
                </c:pt>
                <c:pt idx="5">
                  <c:v>700</c:v>
                </c:pt>
                <c:pt idx="6">
                  <c:v>710</c:v>
                </c:pt>
                <c:pt idx="7">
                  <c:v>720</c:v>
                </c:pt>
                <c:pt idx="8">
                  <c:v>725</c:v>
                </c:pt>
                <c:pt idx="9">
                  <c:v>730</c:v>
                </c:pt>
                <c:pt idx="10">
                  <c:v>735</c:v>
                </c:pt>
                <c:pt idx="11">
                  <c:v>740</c:v>
                </c:pt>
                <c:pt idx="12">
                  <c:v>745</c:v>
                </c:pt>
                <c:pt idx="13">
                  <c:v>750</c:v>
                </c:pt>
                <c:pt idx="14">
                  <c:v>755</c:v>
                </c:pt>
                <c:pt idx="15">
                  <c:v>760</c:v>
                </c:pt>
                <c:pt idx="16">
                  <c:v>765</c:v>
                </c:pt>
                <c:pt idx="17">
                  <c:v>770</c:v>
                </c:pt>
                <c:pt idx="18">
                  <c:v>775</c:v>
                </c:pt>
                <c:pt idx="19">
                  <c:v>780</c:v>
                </c:pt>
                <c:pt idx="20">
                  <c:v>785</c:v>
                </c:pt>
                <c:pt idx="21">
                  <c:v>790</c:v>
                </c:pt>
                <c:pt idx="22">
                  <c:v>795</c:v>
                </c:pt>
                <c:pt idx="23">
                  <c:v>800</c:v>
                </c:pt>
                <c:pt idx="24">
                  <c:v>805</c:v>
                </c:pt>
                <c:pt idx="25">
                  <c:v>810</c:v>
                </c:pt>
                <c:pt idx="26">
                  <c:v>815</c:v>
                </c:pt>
                <c:pt idx="27">
                  <c:v>820</c:v>
                </c:pt>
                <c:pt idx="28">
                  <c:v>825</c:v>
                </c:pt>
                <c:pt idx="29">
                  <c:v>830</c:v>
                </c:pt>
                <c:pt idx="30">
                  <c:v>835</c:v>
                </c:pt>
                <c:pt idx="31">
                  <c:v>840</c:v>
                </c:pt>
              </c:numCache>
            </c:numRef>
          </c:xVal>
          <c:yVal>
            <c:numRef>
              <c:f>'QE data'!$H$117:$H$148</c:f>
              <c:numCache>
                <c:formatCode>General</c:formatCode>
                <c:ptCount val="32"/>
                <c:pt idx="0">
                  <c:v>2.2102974970498726</c:v>
                </c:pt>
                <c:pt idx="1">
                  <c:v>1.3235820431936263</c:v>
                </c:pt>
                <c:pt idx="2">
                  <c:v>1.0357716082568116</c:v>
                </c:pt>
                <c:pt idx="3">
                  <c:v>0.87512022323149008</c:v>
                </c:pt>
                <c:pt idx="4">
                  <c:v>0.85219004713014945</c:v>
                </c:pt>
                <c:pt idx="5">
                  <c:v>0.93491138386795458</c:v>
                </c:pt>
                <c:pt idx="6">
                  <c:v>1.2313075330722414</c:v>
                </c:pt>
                <c:pt idx="7">
                  <c:v>0.96543931209348466</c:v>
                </c:pt>
                <c:pt idx="8">
                  <c:v>1.2192653730916634</c:v>
                </c:pt>
                <c:pt idx="9">
                  <c:v>0.91965599606539139</c:v>
                </c:pt>
                <c:pt idx="10">
                  <c:v>0.68745227095125661</c:v>
                </c:pt>
                <c:pt idx="11">
                  <c:v>1.0182655090149015</c:v>
                </c:pt>
                <c:pt idx="12">
                  <c:v>0.85062317774782903</c:v>
                </c:pt>
                <c:pt idx="13">
                  <c:v>0.58880769105849495</c:v>
                </c:pt>
                <c:pt idx="14">
                  <c:v>0.6629437210985325</c:v>
                </c:pt>
                <c:pt idx="15">
                  <c:v>0.68059679680078655</c:v>
                </c:pt>
                <c:pt idx="16">
                  <c:v>0.4846098787597069</c:v>
                </c:pt>
                <c:pt idx="17">
                  <c:v>0.38158075120246659</c:v>
                </c:pt>
                <c:pt idx="18">
                  <c:v>0.33840637754128999</c:v>
                </c:pt>
                <c:pt idx="19">
                  <c:v>0.23334017615374833</c:v>
                </c:pt>
                <c:pt idx="20">
                  <c:v>0.13239241213518321</c:v>
                </c:pt>
                <c:pt idx="21">
                  <c:v>6.5994270623630294E-2</c:v>
                </c:pt>
                <c:pt idx="22">
                  <c:v>3.6242570140267251E-2</c:v>
                </c:pt>
                <c:pt idx="23">
                  <c:v>2.3700305810397556E-2</c:v>
                </c:pt>
                <c:pt idx="24">
                  <c:v>2.9529644885620557E-2</c:v>
                </c:pt>
                <c:pt idx="25">
                  <c:v>3.2061869297622517E-2</c:v>
                </c:pt>
                <c:pt idx="26">
                  <c:v>3.454804004204242E-2</c:v>
                </c:pt>
                <c:pt idx="27">
                  <c:v>3.6156564097286535E-2</c:v>
                </c:pt>
                <c:pt idx="28">
                  <c:v>3.4400985752337097E-2</c:v>
                </c:pt>
                <c:pt idx="29">
                  <c:v>3.754234168088165E-2</c:v>
                </c:pt>
                <c:pt idx="30">
                  <c:v>4.6103870689992568E-2</c:v>
                </c:pt>
                <c:pt idx="31">
                  <c:v>4.6573910771441636E-2</c:v>
                </c:pt>
              </c:numCache>
            </c:numRef>
          </c:yVal>
          <c:smooth val="1"/>
        </c:ser>
        <c:ser>
          <c:idx val="11"/>
          <c:order val="8"/>
          <c:tx>
            <c:v>after running all weekend QE</c:v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'QE data'!$B$218:$B$243</c:f>
              <c:numCache>
                <c:formatCode>General</c:formatCode>
                <c:ptCount val="26"/>
                <c:pt idx="0">
                  <c:v>750</c:v>
                </c:pt>
                <c:pt idx="1">
                  <c:v>752</c:v>
                </c:pt>
                <c:pt idx="2">
                  <c:v>754</c:v>
                </c:pt>
                <c:pt idx="3">
                  <c:v>756</c:v>
                </c:pt>
                <c:pt idx="4">
                  <c:v>758</c:v>
                </c:pt>
                <c:pt idx="5">
                  <c:v>760</c:v>
                </c:pt>
                <c:pt idx="6">
                  <c:v>762</c:v>
                </c:pt>
                <c:pt idx="7">
                  <c:v>764</c:v>
                </c:pt>
                <c:pt idx="8">
                  <c:v>766</c:v>
                </c:pt>
                <c:pt idx="9">
                  <c:v>768</c:v>
                </c:pt>
                <c:pt idx="10">
                  <c:v>770</c:v>
                </c:pt>
                <c:pt idx="11">
                  <c:v>772</c:v>
                </c:pt>
                <c:pt idx="12">
                  <c:v>774</c:v>
                </c:pt>
                <c:pt idx="13">
                  <c:v>776</c:v>
                </c:pt>
                <c:pt idx="14">
                  <c:v>778</c:v>
                </c:pt>
                <c:pt idx="15">
                  <c:v>780</c:v>
                </c:pt>
                <c:pt idx="16">
                  <c:v>782</c:v>
                </c:pt>
                <c:pt idx="17">
                  <c:v>784</c:v>
                </c:pt>
                <c:pt idx="18">
                  <c:v>786</c:v>
                </c:pt>
                <c:pt idx="19">
                  <c:v>788</c:v>
                </c:pt>
                <c:pt idx="20">
                  <c:v>790</c:v>
                </c:pt>
                <c:pt idx="21">
                  <c:v>792</c:v>
                </c:pt>
                <c:pt idx="22">
                  <c:v>794</c:v>
                </c:pt>
                <c:pt idx="23">
                  <c:v>796</c:v>
                </c:pt>
                <c:pt idx="24">
                  <c:v>798</c:v>
                </c:pt>
                <c:pt idx="25">
                  <c:v>800</c:v>
                </c:pt>
              </c:numCache>
            </c:numRef>
          </c:xVal>
          <c:yVal>
            <c:numRef>
              <c:f>'QE data'!$G$218:$G$243</c:f>
              <c:numCache>
                <c:formatCode>General</c:formatCode>
                <c:ptCount val="26"/>
                <c:pt idx="0">
                  <c:v>1.8529192016223714</c:v>
                </c:pt>
                <c:pt idx="1">
                  <c:v>2.0517622926017816</c:v>
                </c:pt>
                <c:pt idx="2">
                  <c:v>2.2183687354819264</c:v>
                </c:pt>
                <c:pt idx="3">
                  <c:v>2.2301067285916951</c:v>
                </c:pt>
                <c:pt idx="4">
                  <c:v>2.047807954450175</c:v>
                </c:pt>
                <c:pt idx="5">
                  <c:v>1.7365794312416185</c:v>
                </c:pt>
                <c:pt idx="6">
                  <c:v>1.4615306833021056</c:v>
                </c:pt>
                <c:pt idx="7">
                  <c:v>1.2685523738625177</c:v>
                </c:pt>
                <c:pt idx="8">
                  <c:v>1.1885622552627655</c:v>
                </c:pt>
                <c:pt idx="9">
                  <c:v>1.1822169500023965</c:v>
                </c:pt>
                <c:pt idx="10">
                  <c:v>1.1766488365887249</c:v>
                </c:pt>
                <c:pt idx="11">
                  <c:v>1.1317994631889643</c:v>
                </c:pt>
                <c:pt idx="12">
                  <c:v>1.0054191854531309</c:v>
                </c:pt>
                <c:pt idx="13">
                  <c:v>0.84710918928766177</c:v>
                </c:pt>
                <c:pt idx="14">
                  <c:v>0.69554300304866501</c:v>
                </c:pt>
                <c:pt idx="15">
                  <c:v>0.55469291990882996</c:v>
                </c:pt>
                <c:pt idx="16">
                  <c:v>0.43779360549546886</c:v>
                </c:pt>
                <c:pt idx="17">
                  <c:v>0.34136708724144094</c:v>
                </c:pt>
                <c:pt idx="18">
                  <c:v>0.27135297746645498</c:v>
                </c:pt>
                <c:pt idx="19">
                  <c:v>0.19489677543768655</c:v>
                </c:pt>
                <c:pt idx="20">
                  <c:v>0.15276059642631037</c:v>
                </c:pt>
                <c:pt idx="21">
                  <c:v>0.12409691842948704</c:v>
                </c:pt>
                <c:pt idx="22">
                  <c:v>9.406213666395366E-2</c:v>
                </c:pt>
                <c:pt idx="23">
                  <c:v>8.0928856789825962E-2</c:v>
                </c:pt>
                <c:pt idx="24">
                  <c:v>6.5747556281246011E-2</c:v>
                </c:pt>
                <c:pt idx="25">
                  <c:v>5.7609034997346306E-2</c:v>
                </c:pt>
              </c:numCache>
            </c:numRef>
          </c:yVal>
          <c:smooth val="1"/>
        </c:ser>
        <c:ser>
          <c:idx val="7"/>
          <c:order val="9"/>
          <c:tx>
            <c:v>QE after second 630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'QE data'!$B$190:$B$200</c:f>
              <c:numCache>
                <c:formatCode>General</c:formatCode>
                <c:ptCount val="11"/>
                <c:pt idx="0">
                  <c:v>750</c:v>
                </c:pt>
                <c:pt idx="1">
                  <c:v>755</c:v>
                </c:pt>
                <c:pt idx="2">
                  <c:v>760</c:v>
                </c:pt>
                <c:pt idx="3">
                  <c:v>765</c:v>
                </c:pt>
                <c:pt idx="4">
                  <c:v>770</c:v>
                </c:pt>
                <c:pt idx="5">
                  <c:v>775</c:v>
                </c:pt>
                <c:pt idx="6">
                  <c:v>780</c:v>
                </c:pt>
                <c:pt idx="7">
                  <c:v>785</c:v>
                </c:pt>
                <c:pt idx="8">
                  <c:v>790</c:v>
                </c:pt>
                <c:pt idx="9">
                  <c:v>795</c:v>
                </c:pt>
                <c:pt idx="10">
                  <c:v>800</c:v>
                </c:pt>
              </c:numCache>
            </c:numRef>
          </c:xVal>
          <c:yVal>
            <c:numRef>
              <c:f>'QE data'!$F$190:$F$200</c:f>
              <c:numCache>
                <c:formatCode>General</c:formatCode>
                <c:ptCount val="11"/>
                <c:pt idx="0">
                  <c:v>1.5443916935993163</c:v>
                </c:pt>
                <c:pt idx="1">
                  <c:v>1.7166621349776592</c:v>
                </c:pt>
                <c:pt idx="2">
                  <c:v>1.4549897427699849</c:v>
                </c:pt>
                <c:pt idx="3">
                  <c:v>0.94033416209164977</c:v>
                </c:pt>
                <c:pt idx="4">
                  <c:v>0.97437606181448566</c:v>
                </c:pt>
                <c:pt idx="5">
                  <c:v>0.81769057073892404</c:v>
                </c:pt>
                <c:pt idx="6">
                  <c:v>0.53238079879589317</c:v>
                </c:pt>
                <c:pt idx="7">
                  <c:v>0.32480674602936377</c:v>
                </c:pt>
                <c:pt idx="8">
                  <c:v>0.18012179942974821</c:v>
                </c:pt>
                <c:pt idx="9">
                  <c:v>0.10330549797188356</c:v>
                </c:pt>
                <c:pt idx="10">
                  <c:v>6.675535688945651E-2</c:v>
                </c:pt>
              </c:numCache>
            </c:numRef>
          </c:yVal>
          <c:smooth val="1"/>
        </c:ser>
        <c:ser>
          <c:idx val="9"/>
          <c:order val="10"/>
          <c:tx>
            <c:v>qe after 2 hr heat</c:v>
          </c:tx>
          <c:spPr>
            <a:ln>
              <a:solidFill>
                <a:srgbClr val="E725BD"/>
              </a:solidFill>
            </a:ln>
          </c:spPr>
          <c:marker>
            <c:symbol val="diamond"/>
            <c:size val="7"/>
            <c:spPr>
              <a:solidFill>
                <a:srgbClr val="E725BD"/>
              </a:solidFill>
              <a:ln>
                <a:solidFill>
                  <a:srgbClr val="E725BD"/>
                </a:solidFill>
              </a:ln>
            </c:spPr>
          </c:marker>
          <c:xVal>
            <c:numRef>
              <c:f>'QE data'!$B$277:$B$327</c:f>
              <c:numCache>
                <c:formatCode>General</c:formatCode>
                <c:ptCount val="51"/>
                <c:pt idx="0">
                  <c:v>700</c:v>
                </c:pt>
                <c:pt idx="1">
                  <c:v>702</c:v>
                </c:pt>
                <c:pt idx="2">
                  <c:v>704</c:v>
                </c:pt>
                <c:pt idx="3">
                  <c:v>706</c:v>
                </c:pt>
                <c:pt idx="4">
                  <c:v>708</c:v>
                </c:pt>
                <c:pt idx="5">
                  <c:v>710</c:v>
                </c:pt>
                <c:pt idx="6">
                  <c:v>712</c:v>
                </c:pt>
                <c:pt idx="7">
                  <c:v>714</c:v>
                </c:pt>
                <c:pt idx="8">
                  <c:v>716</c:v>
                </c:pt>
                <c:pt idx="9">
                  <c:v>718</c:v>
                </c:pt>
                <c:pt idx="10">
                  <c:v>720</c:v>
                </c:pt>
                <c:pt idx="11">
                  <c:v>722</c:v>
                </c:pt>
                <c:pt idx="12">
                  <c:v>724</c:v>
                </c:pt>
                <c:pt idx="13">
                  <c:v>726</c:v>
                </c:pt>
                <c:pt idx="14">
                  <c:v>728</c:v>
                </c:pt>
                <c:pt idx="15">
                  <c:v>730</c:v>
                </c:pt>
                <c:pt idx="16">
                  <c:v>732</c:v>
                </c:pt>
                <c:pt idx="17">
                  <c:v>734</c:v>
                </c:pt>
                <c:pt idx="18">
                  <c:v>736</c:v>
                </c:pt>
                <c:pt idx="19">
                  <c:v>738</c:v>
                </c:pt>
                <c:pt idx="20">
                  <c:v>740</c:v>
                </c:pt>
                <c:pt idx="21">
                  <c:v>742</c:v>
                </c:pt>
                <c:pt idx="22">
                  <c:v>744</c:v>
                </c:pt>
                <c:pt idx="23">
                  <c:v>746</c:v>
                </c:pt>
                <c:pt idx="24">
                  <c:v>748</c:v>
                </c:pt>
                <c:pt idx="25">
                  <c:v>750</c:v>
                </c:pt>
                <c:pt idx="26">
                  <c:v>752</c:v>
                </c:pt>
                <c:pt idx="27">
                  <c:v>754</c:v>
                </c:pt>
                <c:pt idx="28">
                  <c:v>756</c:v>
                </c:pt>
                <c:pt idx="29">
                  <c:v>758</c:v>
                </c:pt>
                <c:pt idx="30">
                  <c:v>760</c:v>
                </c:pt>
                <c:pt idx="31">
                  <c:v>762</c:v>
                </c:pt>
                <c:pt idx="32">
                  <c:v>764</c:v>
                </c:pt>
                <c:pt idx="33">
                  <c:v>766</c:v>
                </c:pt>
                <c:pt idx="34">
                  <c:v>768</c:v>
                </c:pt>
                <c:pt idx="35">
                  <c:v>770</c:v>
                </c:pt>
                <c:pt idx="36">
                  <c:v>772</c:v>
                </c:pt>
                <c:pt idx="37">
                  <c:v>774</c:v>
                </c:pt>
                <c:pt idx="38">
                  <c:v>776</c:v>
                </c:pt>
                <c:pt idx="39">
                  <c:v>778</c:v>
                </c:pt>
                <c:pt idx="40">
                  <c:v>780</c:v>
                </c:pt>
                <c:pt idx="41">
                  <c:v>782</c:v>
                </c:pt>
                <c:pt idx="42">
                  <c:v>784</c:v>
                </c:pt>
                <c:pt idx="43">
                  <c:v>786</c:v>
                </c:pt>
                <c:pt idx="44">
                  <c:v>788</c:v>
                </c:pt>
                <c:pt idx="45">
                  <c:v>790</c:v>
                </c:pt>
                <c:pt idx="46">
                  <c:v>792</c:v>
                </c:pt>
                <c:pt idx="47">
                  <c:v>794</c:v>
                </c:pt>
                <c:pt idx="48">
                  <c:v>796</c:v>
                </c:pt>
                <c:pt idx="49">
                  <c:v>798</c:v>
                </c:pt>
                <c:pt idx="50">
                  <c:v>800</c:v>
                </c:pt>
              </c:numCache>
            </c:numRef>
          </c:xVal>
          <c:yVal>
            <c:numRef>
              <c:f>'QE data'!$G$277:$G$327</c:f>
              <c:numCache>
                <c:formatCode>General</c:formatCode>
                <c:ptCount val="51"/>
                <c:pt idx="0">
                  <c:v>2.6409080826267006</c:v>
                </c:pt>
                <c:pt idx="1">
                  <c:v>2.7182375185045773</c:v>
                </c:pt>
                <c:pt idx="2">
                  <c:v>2.9471292517499705</c:v>
                </c:pt>
                <c:pt idx="3">
                  <c:v>3.3143862470026022</c:v>
                </c:pt>
                <c:pt idx="4">
                  <c:v>3.6127885213973916</c:v>
                </c:pt>
                <c:pt idx="5">
                  <c:v>3.5685427088805382</c:v>
                </c:pt>
                <c:pt idx="6">
                  <c:v>3.2744964415951046</c:v>
                </c:pt>
                <c:pt idx="7">
                  <c:v>2.894304233525383</c:v>
                </c:pt>
                <c:pt idx="8">
                  <c:v>2.6452237899481497</c:v>
                </c:pt>
                <c:pt idx="9">
                  <c:v>2.6260976655011348</c:v>
                </c:pt>
                <c:pt idx="10">
                  <c:v>2.8969928088308845</c:v>
                </c:pt>
                <c:pt idx="11">
                  <c:v>3.2609782817327302</c:v>
                </c:pt>
                <c:pt idx="12">
                  <c:v>3.5478218854108308</c:v>
                </c:pt>
                <c:pt idx="13">
                  <c:v>3.4496955885209268</c:v>
                </c:pt>
                <c:pt idx="14">
                  <c:v>3.0825521755014931</c:v>
                </c:pt>
                <c:pt idx="15">
                  <c:v>2.597419793898383</c:v>
                </c:pt>
                <c:pt idx="16">
                  <c:v>2.2873479140024258</c:v>
                </c:pt>
                <c:pt idx="17">
                  <c:v>2.2298199416437221</c:v>
                </c:pt>
                <c:pt idx="18">
                  <c:v>2.4436349723964379</c:v>
                </c:pt>
                <c:pt idx="19">
                  <c:v>2.6796164190406913</c:v>
                </c:pt>
                <c:pt idx="20">
                  <c:v>2.8525908938280069</c:v>
                </c:pt>
                <c:pt idx="21">
                  <c:v>2.8452713971002619</c:v>
                </c:pt>
                <c:pt idx="22">
                  <c:v>2.5722142233144294</c:v>
                </c:pt>
                <c:pt idx="23">
                  <c:v>2.1651660909924337</c:v>
                </c:pt>
                <c:pt idx="24">
                  <c:v>1.8598778076042084</c:v>
                </c:pt>
                <c:pt idx="25">
                  <c:v>1.695442535976482</c:v>
                </c:pt>
                <c:pt idx="26">
                  <c:v>1.6845489516366636</c:v>
                </c:pt>
                <c:pt idx="27">
                  <c:v>1.8035032364837367</c:v>
                </c:pt>
                <c:pt idx="28">
                  <c:v>1.9726076293276371</c:v>
                </c:pt>
                <c:pt idx="29">
                  <c:v>2.0128850118876316</c:v>
                </c:pt>
                <c:pt idx="30">
                  <c:v>1.8844650776830221</c:v>
                </c:pt>
                <c:pt idx="31">
                  <c:v>1.659963712485558</c:v>
                </c:pt>
                <c:pt idx="32">
                  <c:v>1.4340921592951663</c:v>
                </c:pt>
                <c:pt idx="33">
                  <c:v>1.2335706255918788</c:v>
                </c:pt>
                <c:pt idx="34">
                  <c:v>1.1228449939453586</c:v>
                </c:pt>
                <c:pt idx="35">
                  <c:v>1.0818384690322809</c:v>
                </c:pt>
                <c:pt idx="36">
                  <c:v>1.0524765826334683</c:v>
                </c:pt>
                <c:pt idx="37">
                  <c:v>0.97986531484137773</c:v>
                </c:pt>
                <c:pt idx="38">
                  <c:v>0.88491620519330794</c:v>
                </c:pt>
                <c:pt idx="39">
                  <c:v>0.75886075077680704</c:v>
                </c:pt>
                <c:pt idx="40">
                  <c:v>0.6293066935824273</c:v>
                </c:pt>
                <c:pt idx="41">
                  <c:v>0.50568986040835306</c:v>
                </c:pt>
                <c:pt idx="42">
                  <c:v>0.39828075349519343</c:v>
                </c:pt>
                <c:pt idx="43">
                  <c:v>0.31493444731585685</c:v>
                </c:pt>
                <c:pt idx="44">
                  <c:v>0.23420445600135484</c:v>
                </c:pt>
                <c:pt idx="45">
                  <c:v>0.1845381654788173</c:v>
                </c:pt>
                <c:pt idx="46">
                  <c:v>0.15085667163979141</c:v>
                </c:pt>
                <c:pt idx="47">
                  <c:v>0.11465503850871987</c:v>
                </c:pt>
                <c:pt idx="48">
                  <c:v>9.8430892281220497E-2</c:v>
                </c:pt>
                <c:pt idx="49">
                  <c:v>8.0742518118598797E-2</c:v>
                </c:pt>
                <c:pt idx="50">
                  <c:v>6.9864969937719901E-2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150720"/>
        <c:axId val="145144832"/>
      </c:scatterChart>
      <c:valAx>
        <c:axId val="145132160"/>
        <c:scaling>
          <c:orientation val="minMax"/>
          <c:max val="800"/>
          <c:min val="75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General" sourceLinked="1"/>
        <c:majorTickMark val="in"/>
        <c:minorTickMark val="in"/>
        <c:tickLblPos val="nextTo"/>
        <c:spPr>
          <a:ln w="25400">
            <a:solidFill>
              <a:schemeClr val="tx1"/>
            </a:solidFill>
          </a:ln>
        </c:spPr>
        <c:crossAx val="145142912"/>
        <c:crosses val="autoZero"/>
        <c:crossBetween val="midCat"/>
        <c:minorUnit val="5"/>
      </c:valAx>
      <c:valAx>
        <c:axId val="14514291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Polarization (%)</a:t>
                </a:r>
              </a:p>
            </c:rich>
          </c:tx>
          <c:layout>
            <c:manualLayout>
              <c:xMode val="edge"/>
              <c:yMode val="edge"/>
              <c:x val="3.1042873053731729E-2"/>
              <c:y val="0.393590367414118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crossAx val="145132160"/>
        <c:crosses val="autoZero"/>
        <c:crossBetween val="midCat"/>
      </c:valAx>
      <c:valAx>
        <c:axId val="14514483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crossAx val="145150720"/>
        <c:crosses val="max"/>
        <c:crossBetween val="midCat"/>
      </c:valAx>
      <c:valAx>
        <c:axId val="14515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144832"/>
        <c:crosses val="autoZero"/>
        <c:crossBetween val="midCat"/>
      </c:valAx>
      <c:spPr>
        <a:ln w="25400" cmpd="sng">
          <a:solidFill>
            <a:schemeClr val="tx1"/>
          </a:solidFill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75036881905389008"/>
          <c:y val="6.8189855263525848E-2"/>
          <c:w val="0.24810469835678534"/>
          <c:h val="0.3255866760947119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400" baseline="0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yVal>
            <c:numRef>
              <c:f>'standard analyzing power'!$O$1:$O$709</c:f>
              <c:numCache>
                <c:formatCode>General</c:formatCode>
                <c:ptCount val="709"/>
                <c:pt idx="0">
                  <c:v>72.72</c:v>
                </c:pt>
                <c:pt idx="1">
                  <c:v>72.72</c:v>
                </c:pt>
                <c:pt idx="2">
                  <c:v>72.819999999999993</c:v>
                </c:pt>
                <c:pt idx="3">
                  <c:v>72.819999999999993</c:v>
                </c:pt>
                <c:pt idx="4">
                  <c:v>72.790000000000006</c:v>
                </c:pt>
                <c:pt idx="5">
                  <c:v>72.849999999999994</c:v>
                </c:pt>
                <c:pt idx="6">
                  <c:v>72.78</c:v>
                </c:pt>
                <c:pt idx="7">
                  <c:v>72.819999999999993</c:v>
                </c:pt>
                <c:pt idx="8">
                  <c:v>72.819999999999993</c:v>
                </c:pt>
                <c:pt idx="9">
                  <c:v>72.819999999999993</c:v>
                </c:pt>
                <c:pt idx="10">
                  <c:v>72.83</c:v>
                </c:pt>
                <c:pt idx="11">
                  <c:v>72.819999999999993</c:v>
                </c:pt>
                <c:pt idx="12">
                  <c:v>72.87</c:v>
                </c:pt>
                <c:pt idx="13">
                  <c:v>72.8</c:v>
                </c:pt>
                <c:pt idx="14">
                  <c:v>72.8</c:v>
                </c:pt>
                <c:pt idx="15">
                  <c:v>72.72</c:v>
                </c:pt>
                <c:pt idx="16">
                  <c:v>72.73</c:v>
                </c:pt>
                <c:pt idx="17">
                  <c:v>72.77</c:v>
                </c:pt>
                <c:pt idx="18">
                  <c:v>72.77</c:v>
                </c:pt>
                <c:pt idx="19">
                  <c:v>72.760000000000005</c:v>
                </c:pt>
                <c:pt idx="20">
                  <c:v>72.78</c:v>
                </c:pt>
                <c:pt idx="21">
                  <c:v>72.819999999999993</c:v>
                </c:pt>
                <c:pt idx="22">
                  <c:v>72.849999999999994</c:v>
                </c:pt>
                <c:pt idx="23">
                  <c:v>72.98</c:v>
                </c:pt>
                <c:pt idx="24">
                  <c:v>73.08</c:v>
                </c:pt>
                <c:pt idx="25">
                  <c:v>73.34</c:v>
                </c:pt>
                <c:pt idx="26">
                  <c:v>73.08</c:v>
                </c:pt>
                <c:pt idx="27">
                  <c:v>73.42</c:v>
                </c:pt>
                <c:pt idx="28">
                  <c:v>64.319999999999993</c:v>
                </c:pt>
                <c:pt idx="29">
                  <c:v>72.92</c:v>
                </c:pt>
                <c:pt idx="30">
                  <c:v>72.72</c:v>
                </c:pt>
                <c:pt idx="31">
                  <c:v>72.680000000000007</c:v>
                </c:pt>
                <c:pt idx="32">
                  <c:v>73.319999999999993</c:v>
                </c:pt>
                <c:pt idx="33">
                  <c:v>72.819999999999993</c:v>
                </c:pt>
                <c:pt idx="34">
                  <c:v>72.75</c:v>
                </c:pt>
                <c:pt idx="35">
                  <c:v>73.12</c:v>
                </c:pt>
                <c:pt idx="36">
                  <c:v>72.75</c:v>
                </c:pt>
                <c:pt idx="37">
                  <c:v>73.290000000000006</c:v>
                </c:pt>
                <c:pt idx="38">
                  <c:v>73.290000000000006</c:v>
                </c:pt>
                <c:pt idx="39">
                  <c:v>73.180000000000007</c:v>
                </c:pt>
                <c:pt idx="40">
                  <c:v>73.180000000000007</c:v>
                </c:pt>
                <c:pt idx="41">
                  <c:v>73.25</c:v>
                </c:pt>
                <c:pt idx="42">
                  <c:v>73.2</c:v>
                </c:pt>
                <c:pt idx="43">
                  <c:v>73.36</c:v>
                </c:pt>
                <c:pt idx="44">
                  <c:v>73.650000000000006</c:v>
                </c:pt>
                <c:pt idx="45">
                  <c:v>73.64</c:v>
                </c:pt>
                <c:pt idx="46">
                  <c:v>73.64</c:v>
                </c:pt>
                <c:pt idx="47">
                  <c:v>73.5</c:v>
                </c:pt>
                <c:pt idx="48">
                  <c:v>73.17</c:v>
                </c:pt>
                <c:pt idx="49">
                  <c:v>73.180000000000007</c:v>
                </c:pt>
                <c:pt idx="50">
                  <c:v>73.180000000000007</c:v>
                </c:pt>
                <c:pt idx="51">
                  <c:v>73.19</c:v>
                </c:pt>
                <c:pt idx="52">
                  <c:v>73.19</c:v>
                </c:pt>
                <c:pt idx="53">
                  <c:v>73.180000000000007</c:v>
                </c:pt>
                <c:pt idx="54">
                  <c:v>73.27</c:v>
                </c:pt>
                <c:pt idx="55">
                  <c:v>73.27</c:v>
                </c:pt>
                <c:pt idx="56">
                  <c:v>73.260000000000005</c:v>
                </c:pt>
                <c:pt idx="57">
                  <c:v>73.2</c:v>
                </c:pt>
                <c:pt idx="58">
                  <c:v>73.2</c:v>
                </c:pt>
                <c:pt idx="59">
                  <c:v>73.260000000000005</c:v>
                </c:pt>
                <c:pt idx="60">
                  <c:v>28.73</c:v>
                </c:pt>
                <c:pt idx="61">
                  <c:v>28.73</c:v>
                </c:pt>
                <c:pt idx="62">
                  <c:v>0.70169999999999999</c:v>
                </c:pt>
                <c:pt idx="63">
                  <c:v>0.72309999999999997</c:v>
                </c:pt>
                <c:pt idx="64">
                  <c:v>73.14</c:v>
                </c:pt>
                <c:pt idx="65">
                  <c:v>73.14</c:v>
                </c:pt>
                <c:pt idx="66">
                  <c:v>72.400000000000006</c:v>
                </c:pt>
                <c:pt idx="67">
                  <c:v>70.7</c:v>
                </c:pt>
                <c:pt idx="68">
                  <c:v>68.44</c:v>
                </c:pt>
                <c:pt idx="69">
                  <c:v>68.430000000000007</c:v>
                </c:pt>
                <c:pt idx="70">
                  <c:v>68.47</c:v>
                </c:pt>
                <c:pt idx="71">
                  <c:v>68.48</c:v>
                </c:pt>
                <c:pt idx="72">
                  <c:v>68.48</c:v>
                </c:pt>
                <c:pt idx="73">
                  <c:v>68.47</c:v>
                </c:pt>
                <c:pt idx="74">
                  <c:v>68.459999999999994</c:v>
                </c:pt>
                <c:pt idx="75">
                  <c:v>68.459999999999994</c:v>
                </c:pt>
                <c:pt idx="76">
                  <c:v>68.459999999999994</c:v>
                </c:pt>
                <c:pt idx="77">
                  <c:v>68.52</c:v>
                </c:pt>
                <c:pt idx="78">
                  <c:v>68.52</c:v>
                </c:pt>
                <c:pt idx="79">
                  <c:v>68.45</c:v>
                </c:pt>
                <c:pt idx="80">
                  <c:v>68.45</c:v>
                </c:pt>
                <c:pt idx="81">
                  <c:v>68.400000000000006</c:v>
                </c:pt>
                <c:pt idx="82">
                  <c:v>68.349999999999994</c:v>
                </c:pt>
                <c:pt idx="83">
                  <c:v>67.89</c:v>
                </c:pt>
                <c:pt idx="84">
                  <c:v>65.8</c:v>
                </c:pt>
                <c:pt idx="85">
                  <c:v>63.7</c:v>
                </c:pt>
                <c:pt idx="86">
                  <c:v>63.8</c:v>
                </c:pt>
                <c:pt idx="87">
                  <c:v>63.75</c:v>
                </c:pt>
                <c:pt idx="88">
                  <c:v>63.7</c:v>
                </c:pt>
                <c:pt idx="89">
                  <c:v>63.78</c:v>
                </c:pt>
                <c:pt idx="90">
                  <c:v>63.77</c:v>
                </c:pt>
                <c:pt idx="91">
                  <c:v>63.77</c:v>
                </c:pt>
                <c:pt idx="92">
                  <c:v>63.76</c:v>
                </c:pt>
                <c:pt idx="93">
                  <c:v>63.76</c:v>
                </c:pt>
                <c:pt idx="94">
                  <c:v>63.72</c:v>
                </c:pt>
                <c:pt idx="95">
                  <c:v>63.66</c:v>
                </c:pt>
                <c:pt idx="96">
                  <c:v>63.54</c:v>
                </c:pt>
                <c:pt idx="97">
                  <c:v>62.87</c:v>
                </c:pt>
                <c:pt idx="98">
                  <c:v>60.8</c:v>
                </c:pt>
                <c:pt idx="99">
                  <c:v>58.43</c:v>
                </c:pt>
                <c:pt idx="100">
                  <c:v>58.11</c:v>
                </c:pt>
                <c:pt idx="101">
                  <c:v>57.79</c:v>
                </c:pt>
                <c:pt idx="102">
                  <c:v>57.79</c:v>
                </c:pt>
                <c:pt idx="103">
                  <c:v>57.79</c:v>
                </c:pt>
                <c:pt idx="104">
                  <c:v>57.75</c:v>
                </c:pt>
                <c:pt idx="105">
                  <c:v>57.75</c:v>
                </c:pt>
                <c:pt idx="106">
                  <c:v>57.75</c:v>
                </c:pt>
                <c:pt idx="107">
                  <c:v>57.75</c:v>
                </c:pt>
                <c:pt idx="108">
                  <c:v>57.74</c:v>
                </c:pt>
                <c:pt idx="109">
                  <c:v>57.72</c:v>
                </c:pt>
                <c:pt idx="110">
                  <c:v>57.61</c:v>
                </c:pt>
                <c:pt idx="111">
                  <c:v>56.22</c:v>
                </c:pt>
                <c:pt idx="112">
                  <c:v>55.82</c:v>
                </c:pt>
                <c:pt idx="113">
                  <c:v>55.94</c:v>
                </c:pt>
                <c:pt idx="114">
                  <c:v>55.95</c:v>
                </c:pt>
                <c:pt idx="115">
                  <c:v>55.95</c:v>
                </c:pt>
                <c:pt idx="116">
                  <c:v>55.94</c:v>
                </c:pt>
                <c:pt idx="117">
                  <c:v>55.88</c:v>
                </c:pt>
                <c:pt idx="118">
                  <c:v>55.89</c:v>
                </c:pt>
                <c:pt idx="119">
                  <c:v>55.89</c:v>
                </c:pt>
                <c:pt idx="120">
                  <c:v>55.9</c:v>
                </c:pt>
                <c:pt idx="121">
                  <c:v>55.89</c:v>
                </c:pt>
                <c:pt idx="122">
                  <c:v>55.84</c:v>
                </c:pt>
                <c:pt idx="123">
                  <c:v>55.88</c:v>
                </c:pt>
                <c:pt idx="124">
                  <c:v>55.82</c:v>
                </c:pt>
                <c:pt idx="125">
                  <c:v>55.8</c:v>
                </c:pt>
                <c:pt idx="126">
                  <c:v>56.17</c:v>
                </c:pt>
                <c:pt idx="127">
                  <c:v>57.41</c:v>
                </c:pt>
                <c:pt idx="128">
                  <c:v>57.5</c:v>
                </c:pt>
                <c:pt idx="129">
                  <c:v>57.56</c:v>
                </c:pt>
                <c:pt idx="130">
                  <c:v>57.59</c:v>
                </c:pt>
                <c:pt idx="131">
                  <c:v>57.59</c:v>
                </c:pt>
                <c:pt idx="132">
                  <c:v>57.58</c:v>
                </c:pt>
                <c:pt idx="133">
                  <c:v>57.58</c:v>
                </c:pt>
                <c:pt idx="134">
                  <c:v>57.52</c:v>
                </c:pt>
                <c:pt idx="135">
                  <c:v>57.53</c:v>
                </c:pt>
                <c:pt idx="136">
                  <c:v>57.53</c:v>
                </c:pt>
                <c:pt idx="137">
                  <c:v>57.84</c:v>
                </c:pt>
                <c:pt idx="138">
                  <c:v>59.3</c:v>
                </c:pt>
                <c:pt idx="139">
                  <c:v>63.32</c:v>
                </c:pt>
                <c:pt idx="140">
                  <c:v>63.96</c:v>
                </c:pt>
                <c:pt idx="141">
                  <c:v>64.02</c:v>
                </c:pt>
                <c:pt idx="142">
                  <c:v>63.99</c:v>
                </c:pt>
                <c:pt idx="143">
                  <c:v>64.02</c:v>
                </c:pt>
                <c:pt idx="144">
                  <c:v>64.02</c:v>
                </c:pt>
                <c:pt idx="145">
                  <c:v>64.05</c:v>
                </c:pt>
                <c:pt idx="146">
                  <c:v>64.05</c:v>
                </c:pt>
                <c:pt idx="147">
                  <c:v>64.06</c:v>
                </c:pt>
                <c:pt idx="148">
                  <c:v>64.02</c:v>
                </c:pt>
                <c:pt idx="149">
                  <c:v>64.040000000000006</c:v>
                </c:pt>
                <c:pt idx="150">
                  <c:v>64.040000000000006</c:v>
                </c:pt>
                <c:pt idx="151">
                  <c:v>63.99</c:v>
                </c:pt>
                <c:pt idx="152">
                  <c:v>64.900000000000006</c:v>
                </c:pt>
                <c:pt idx="153">
                  <c:v>68.81</c:v>
                </c:pt>
                <c:pt idx="154">
                  <c:v>69.33</c:v>
                </c:pt>
                <c:pt idx="155">
                  <c:v>69.47</c:v>
                </c:pt>
                <c:pt idx="156">
                  <c:v>69.47</c:v>
                </c:pt>
                <c:pt idx="157">
                  <c:v>69.47</c:v>
                </c:pt>
                <c:pt idx="158">
                  <c:v>69.47</c:v>
                </c:pt>
                <c:pt idx="159">
                  <c:v>69.47</c:v>
                </c:pt>
                <c:pt idx="160">
                  <c:v>69.459999999999994</c:v>
                </c:pt>
                <c:pt idx="161">
                  <c:v>69.459999999999994</c:v>
                </c:pt>
                <c:pt idx="162">
                  <c:v>69.41</c:v>
                </c:pt>
                <c:pt idx="163">
                  <c:v>69.34</c:v>
                </c:pt>
                <c:pt idx="164">
                  <c:v>69.33</c:v>
                </c:pt>
                <c:pt idx="165">
                  <c:v>69.569999999999993</c:v>
                </c:pt>
                <c:pt idx="166">
                  <c:v>71.37</c:v>
                </c:pt>
                <c:pt idx="167">
                  <c:v>73.069999999999993</c:v>
                </c:pt>
                <c:pt idx="168">
                  <c:v>73.040000000000006</c:v>
                </c:pt>
                <c:pt idx="169">
                  <c:v>73.08</c:v>
                </c:pt>
                <c:pt idx="170">
                  <c:v>73.2</c:v>
                </c:pt>
                <c:pt idx="171">
                  <c:v>73.19</c:v>
                </c:pt>
                <c:pt idx="172">
                  <c:v>73.239999999999995</c:v>
                </c:pt>
                <c:pt idx="173">
                  <c:v>73.2</c:v>
                </c:pt>
                <c:pt idx="174">
                  <c:v>73.12</c:v>
                </c:pt>
                <c:pt idx="175">
                  <c:v>73.14</c:v>
                </c:pt>
                <c:pt idx="176">
                  <c:v>73.14</c:v>
                </c:pt>
                <c:pt idx="177">
                  <c:v>73.08</c:v>
                </c:pt>
                <c:pt idx="178">
                  <c:v>73.040000000000006</c:v>
                </c:pt>
                <c:pt idx="179">
                  <c:v>73.239999999999995</c:v>
                </c:pt>
                <c:pt idx="180">
                  <c:v>73.64</c:v>
                </c:pt>
                <c:pt idx="181">
                  <c:v>73.319999999999993</c:v>
                </c:pt>
                <c:pt idx="182">
                  <c:v>73.349999999999994</c:v>
                </c:pt>
                <c:pt idx="183">
                  <c:v>73.349999999999994</c:v>
                </c:pt>
                <c:pt idx="184">
                  <c:v>73.38</c:v>
                </c:pt>
                <c:pt idx="185">
                  <c:v>73.33</c:v>
                </c:pt>
                <c:pt idx="186">
                  <c:v>73.290000000000006</c:v>
                </c:pt>
                <c:pt idx="187">
                  <c:v>73.290000000000006</c:v>
                </c:pt>
                <c:pt idx="188">
                  <c:v>73.33</c:v>
                </c:pt>
                <c:pt idx="189">
                  <c:v>73.319999999999993</c:v>
                </c:pt>
                <c:pt idx="190">
                  <c:v>73.31</c:v>
                </c:pt>
                <c:pt idx="191">
                  <c:v>73.3</c:v>
                </c:pt>
                <c:pt idx="192">
                  <c:v>72.900000000000006</c:v>
                </c:pt>
                <c:pt idx="193">
                  <c:v>70.05</c:v>
                </c:pt>
                <c:pt idx="194">
                  <c:v>69.290000000000006</c:v>
                </c:pt>
                <c:pt idx="195">
                  <c:v>69.38</c:v>
                </c:pt>
                <c:pt idx="196">
                  <c:v>69.319999999999993</c:v>
                </c:pt>
                <c:pt idx="197">
                  <c:v>69.42</c:v>
                </c:pt>
                <c:pt idx="198">
                  <c:v>69.38</c:v>
                </c:pt>
                <c:pt idx="199">
                  <c:v>69.42</c:v>
                </c:pt>
                <c:pt idx="200">
                  <c:v>69.42</c:v>
                </c:pt>
                <c:pt idx="201">
                  <c:v>69.42</c:v>
                </c:pt>
                <c:pt idx="202">
                  <c:v>69.45</c:v>
                </c:pt>
                <c:pt idx="203">
                  <c:v>69.28</c:v>
                </c:pt>
                <c:pt idx="204">
                  <c:v>69.34</c:v>
                </c:pt>
                <c:pt idx="205">
                  <c:v>69.290000000000006</c:v>
                </c:pt>
                <c:pt idx="206">
                  <c:v>68.239999999999995</c:v>
                </c:pt>
                <c:pt idx="207">
                  <c:v>65.13</c:v>
                </c:pt>
                <c:pt idx="208">
                  <c:v>62.73</c:v>
                </c:pt>
                <c:pt idx="209">
                  <c:v>62.73</c:v>
                </c:pt>
                <c:pt idx="210">
                  <c:v>62.77</c:v>
                </c:pt>
                <c:pt idx="211">
                  <c:v>62.77</c:v>
                </c:pt>
                <c:pt idx="212">
                  <c:v>62.69</c:v>
                </c:pt>
                <c:pt idx="213">
                  <c:v>62.7</c:v>
                </c:pt>
                <c:pt idx="214">
                  <c:v>62.71</c:v>
                </c:pt>
                <c:pt idx="215">
                  <c:v>62.72</c:v>
                </c:pt>
                <c:pt idx="216">
                  <c:v>62.71</c:v>
                </c:pt>
                <c:pt idx="217">
                  <c:v>62.71</c:v>
                </c:pt>
                <c:pt idx="218">
                  <c:v>62.66</c:v>
                </c:pt>
                <c:pt idx="219">
                  <c:v>60.33</c:v>
                </c:pt>
                <c:pt idx="220">
                  <c:v>58.38</c:v>
                </c:pt>
                <c:pt idx="221">
                  <c:v>58.28</c:v>
                </c:pt>
                <c:pt idx="222">
                  <c:v>58.36</c:v>
                </c:pt>
                <c:pt idx="223">
                  <c:v>58.37</c:v>
                </c:pt>
                <c:pt idx="224">
                  <c:v>58.38</c:v>
                </c:pt>
                <c:pt idx="225">
                  <c:v>58.39</c:v>
                </c:pt>
                <c:pt idx="226">
                  <c:v>58.43</c:v>
                </c:pt>
                <c:pt idx="227">
                  <c:v>58.36</c:v>
                </c:pt>
                <c:pt idx="228">
                  <c:v>58.35</c:v>
                </c:pt>
                <c:pt idx="229">
                  <c:v>58.24</c:v>
                </c:pt>
                <c:pt idx="230">
                  <c:v>57.83</c:v>
                </c:pt>
                <c:pt idx="231">
                  <c:v>55.66</c:v>
                </c:pt>
                <c:pt idx="232">
                  <c:v>55.51</c:v>
                </c:pt>
                <c:pt idx="233">
                  <c:v>55.69</c:v>
                </c:pt>
                <c:pt idx="234">
                  <c:v>55.7</c:v>
                </c:pt>
                <c:pt idx="235">
                  <c:v>55.74</c:v>
                </c:pt>
                <c:pt idx="236">
                  <c:v>55.78</c:v>
                </c:pt>
                <c:pt idx="237">
                  <c:v>55.72</c:v>
                </c:pt>
                <c:pt idx="238">
                  <c:v>55.71</c:v>
                </c:pt>
                <c:pt idx="239">
                  <c:v>55.75</c:v>
                </c:pt>
                <c:pt idx="240">
                  <c:v>55.75</c:v>
                </c:pt>
                <c:pt idx="241">
                  <c:v>55.66</c:v>
                </c:pt>
                <c:pt idx="242">
                  <c:v>55.66</c:v>
                </c:pt>
                <c:pt idx="243">
                  <c:v>55.72</c:v>
                </c:pt>
                <c:pt idx="244">
                  <c:v>56.71</c:v>
                </c:pt>
                <c:pt idx="245">
                  <c:v>57.8</c:v>
                </c:pt>
                <c:pt idx="246">
                  <c:v>57.85</c:v>
                </c:pt>
                <c:pt idx="247">
                  <c:v>57.86</c:v>
                </c:pt>
                <c:pt idx="248">
                  <c:v>57.86</c:v>
                </c:pt>
                <c:pt idx="249">
                  <c:v>57.86</c:v>
                </c:pt>
                <c:pt idx="250">
                  <c:v>57.85</c:v>
                </c:pt>
                <c:pt idx="251">
                  <c:v>57.84</c:v>
                </c:pt>
                <c:pt idx="252">
                  <c:v>57.79</c:v>
                </c:pt>
                <c:pt idx="253">
                  <c:v>57.79</c:v>
                </c:pt>
                <c:pt idx="254">
                  <c:v>57.74</c:v>
                </c:pt>
                <c:pt idx="255">
                  <c:v>57.78</c:v>
                </c:pt>
                <c:pt idx="256">
                  <c:v>57.9</c:v>
                </c:pt>
                <c:pt idx="257">
                  <c:v>62.91</c:v>
                </c:pt>
                <c:pt idx="258">
                  <c:v>63.65</c:v>
                </c:pt>
                <c:pt idx="259">
                  <c:v>63.72</c:v>
                </c:pt>
                <c:pt idx="260">
                  <c:v>63.71</c:v>
                </c:pt>
                <c:pt idx="261">
                  <c:v>63.71</c:v>
                </c:pt>
                <c:pt idx="262">
                  <c:v>63.7</c:v>
                </c:pt>
                <c:pt idx="263">
                  <c:v>63.7</c:v>
                </c:pt>
                <c:pt idx="264">
                  <c:v>63.63</c:v>
                </c:pt>
                <c:pt idx="265">
                  <c:v>63.62</c:v>
                </c:pt>
                <c:pt idx="266">
                  <c:v>63.62</c:v>
                </c:pt>
                <c:pt idx="267">
                  <c:v>63.58</c:v>
                </c:pt>
                <c:pt idx="268">
                  <c:v>63.58</c:v>
                </c:pt>
                <c:pt idx="269">
                  <c:v>65.36</c:v>
                </c:pt>
                <c:pt idx="270">
                  <c:v>67.989999999999995</c:v>
                </c:pt>
                <c:pt idx="271">
                  <c:v>69.430000000000007</c:v>
                </c:pt>
                <c:pt idx="272">
                  <c:v>69.55</c:v>
                </c:pt>
                <c:pt idx="273">
                  <c:v>69.540000000000006</c:v>
                </c:pt>
                <c:pt idx="274">
                  <c:v>69.540000000000006</c:v>
                </c:pt>
                <c:pt idx="275">
                  <c:v>69.53</c:v>
                </c:pt>
                <c:pt idx="276">
                  <c:v>69.52</c:v>
                </c:pt>
                <c:pt idx="277">
                  <c:v>69.510000000000005</c:v>
                </c:pt>
                <c:pt idx="278">
                  <c:v>69.52</c:v>
                </c:pt>
                <c:pt idx="279">
                  <c:v>69.48</c:v>
                </c:pt>
                <c:pt idx="280">
                  <c:v>69.430000000000007</c:v>
                </c:pt>
                <c:pt idx="281">
                  <c:v>69.47</c:v>
                </c:pt>
                <c:pt idx="282">
                  <c:v>69.47</c:v>
                </c:pt>
                <c:pt idx="283">
                  <c:v>70.12</c:v>
                </c:pt>
                <c:pt idx="284">
                  <c:v>73.39</c:v>
                </c:pt>
                <c:pt idx="285">
                  <c:v>73.63</c:v>
                </c:pt>
                <c:pt idx="286">
                  <c:v>73.64</c:v>
                </c:pt>
                <c:pt idx="287">
                  <c:v>73.739999999999995</c:v>
                </c:pt>
                <c:pt idx="288">
                  <c:v>73.73</c:v>
                </c:pt>
                <c:pt idx="289">
                  <c:v>73.73</c:v>
                </c:pt>
                <c:pt idx="290">
                  <c:v>73.73</c:v>
                </c:pt>
                <c:pt idx="291">
                  <c:v>73.67</c:v>
                </c:pt>
                <c:pt idx="292">
                  <c:v>73.709999999999994</c:v>
                </c:pt>
                <c:pt idx="293">
                  <c:v>73.64</c:v>
                </c:pt>
                <c:pt idx="294">
                  <c:v>73.599999999999994</c:v>
                </c:pt>
                <c:pt idx="295">
                  <c:v>73.13</c:v>
                </c:pt>
                <c:pt idx="296">
                  <c:v>73.180000000000007</c:v>
                </c:pt>
                <c:pt idx="297">
                  <c:v>73.27</c:v>
                </c:pt>
                <c:pt idx="298">
                  <c:v>73.34</c:v>
                </c:pt>
                <c:pt idx="299">
                  <c:v>73.3</c:v>
                </c:pt>
                <c:pt idx="300">
                  <c:v>73.3</c:v>
                </c:pt>
                <c:pt idx="301">
                  <c:v>73.290000000000006</c:v>
                </c:pt>
                <c:pt idx="302">
                  <c:v>73.27</c:v>
                </c:pt>
                <c:pt idx="303">
                  <c:v>73.27</c:v>
                </c:pt>
                <c:pt idx="304">
                  <c:v>73.22</c:v>
                </c:pt>
                <c:pt idx="305">
                  <c:v>73.23</c:v>
                </c:pt>
                <c:pt idx="306">
                  <c:v>73.23</c:v>
                </c:pt>
                <c:pt idx="307">
                  <c:v>72.92</c:v>
                </c:pt>
                <c:pt idx="308">
                  <c:v>71.31</c:v>
                </c:pt>
                <c:pt idx="309">
                  <c:v>69.459999999999994</c:v>
                </c:pt>
                <c:pt idx="310">
                  <c:v>69.459999999999994</c:v>
                </c:pt>
                <c:pt idx="311">
                  <c:v>69.430000000000007</c:v>
                </c:pt>
                <c:pt idx="312">
                  <c:v>69.42</c:v>
                </c:pt>
                <c:pt idx="313">
                  <c:v>69.510000000000005</c:v>
                </c:pt>
                <c:pt idx="314">
                  <c:v>69.510000000000005</c:v>
                </c:pt>
                <c:pt idx="315">
                  <c:v>69.510000000000005</c:v>
                </c:pt>
                <c:pt idx="316">
                  <c:v>69.58</c:v>
                </c:pt>
                <c:pt idx="317">
                  <c:v>69.58</c:v>
                </c:pt>
                <c:pt idx="318">
                  <c:v>69.540000000000006</c:v>
                </c:pt>
                <c:pt idx="319">
                  <c:v>53.33</c:v>
                </c:pt>
                <c:pt idx="320">
                  <c:v>53.33</c:v>
                </c:pt>
                <c:pt idx="321">
                  <c:v>0.3039</c:v>
                </c:pt>
                <c:pt idx="322">
                  <c:v>0.26450000000000001</c:v>
                </c:pt>
                <c:pt idx="323">
                  <c:v>0.2702</c:v>
                </c:pt>
                <c:pt idx="324">
                  <c:v>0.2702</c:v>
                </c:pt>
                <c:pt idx="325">
                  <c:v>69.72</c:v>
                </c:pt>
                <c:pt idx="326">
                  <c:v>69.78</c:v>
                </c:pt>
                <c:pt idx="327">
                  <c:v>69.77</c:v>
                </c:pt>
                <c:pt idx="328">
                  <c:v>69.69</c:v>
                </c:pt>
                <c:pt idx="329">
                  <c:v>69.73</c:v>
                </c:pt>
                <c:pt idx="330">
                  <c:v>69.73</c:v>
                </c:pt>
                <c:pt idx="331">
                  <c:v>69.78</c:v>
                </c:pt>
                <c:pt idx="332">
                  <c:v>69.77</c:v>
                </c:pt>
                <c:pt idx="333">
                  <c:v>69.77</c:v>
                </c:pt>
                <c:pt idx="334">
                  <c:v>69.77</c:v>
                </c:pt>
                <c:pt idx="335">
                  <c:v>69.739999999999995</c:v>
                </c:pt>
                <c:pt idx="336">
                  <c:v>69.75</c:v>
                </c:pt>
                <c:pt idx="337">
                  <c:v>69.75</c:v>
                </c:pt>
                <c:pt idx="338">
                  <c:v>69.69</c:v>
                </c:pt>
                <c:pt idx="339">
                  <c:v>69.83</c:v>
                </c:pt>
                <c:pt idx="340">
                  <c:v>69.75</c:v>
                </c:pt>
                <c:pt idx="341">
                  <c:v>69.760000000000005</c:v>
                </c:pt>
                <c:pt idx="342">
                  <c:v>69.83</c:v>
                </c:pt>
                <c:pt idx="343">
                  <c:v>69.83</c:v>
                </c:pt>
                <c:pt idx="344">
                  <c:v>69.83</c:v>
                </c:pt>
                <c:pt idx="345">
                  <c:v>69.790000000000006</c:v>
                </c:pt>
                <c:pt idx="346">
                  <c:v>69.86</c:v>
                </c:pt>
                <c:pt idx="347">
                  <c:v>69.81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767872"/>
        <c:axId val="152769664"/>
      </c:scatterChart>
      <c:valAx>
        <c:axId val="15276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52769664"/>
        <c:crosses val="autoZero"/>
        <c:crossBetween val="midCat"/>
      </c:valAx>
      <c:valAx>
        <c:axId val="152769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7678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DBR</a:t>
            </a:r>
            <a:r>
              <a:rPr lang="en-US" baseline="0"/>
              <a:t> 75102 analyzing power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'analyzing power'!$A$2:$A$19</c:f>
              <c:numCache>
                <c:formatCode>General</c:formatCod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</c:numCache>
            </c:numRef>
          </c:xVal>
          <c:yVal>
            <c:numRef>
              <c:f>'analyzing power'!$D$2:$D$19</c:f>
              <c:numCache>
                <c:formatCode>General</c:formatCode>
                <c:ptCount val="18"/>
                <c:pt idx="0">
                  <c:v>1.1446035563799637</c:v>
                </c:pt>
                <c:pt idx="1">
                  <c:v>1.160172471252638</c:v>
                </c:pt>
                <c:pt idx="2">
                  <c:v>1.1780478920323758</c:v>
                </c:pt>
                <c:pt idx="3">
                  <c:v>1.1878505421373931</c:v>
                </c:pt>
                <c:pt idx="4">
                  <c:v>1.1866972891838616</c:v>
                </c:pt>
                <c:pt idx="5">
                  <c:v>1.1751647596485471</c:v>
                </c:pt>
                <c:pt idx="6">
                  <c:v>1.1578659653455754</c:v>
                </c:pt>
                <c:pt idx="7">
                  <c:v>1.1428736769496666</c:v>
                </c:pt>
                <c:pt idx="8">
                  <c:v>1.137684038658775</c:v>
                </c:pt>
                <c:pt idx="9">
                  <c:v>1.1451801828567292</c:v>
                </c:pt>
                <c:pt idx="10">
                  <c:v>1.1624789771597011</c:v>
                </c:pt>
                <c:pt idx="11">
                  <c:v>1.1786245185091415</c:v>
                </c:pt>
                <c:pt idx="12">
                  <c:v>1.1878505421373931</c:v>
                </c:pt>
                <c:pt idx="13">
                  <c:v>1.1861206627070959</c:v>
                </c:pt>
                <c:pt idx="14">
                  <c:v>1.1740115066950156</c:v>
                </c:pt>
                <c:pt idx="15">
                  <c:v>1.1532529535314495</c:v>
                </c:pt>
                <c:pt idx="16">
                  <c:v>1.1405671710426035</c:v>
                </c:pt>
                <c:pt idx="17">
                  <c:v>1.1399905445658378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95104"/>
        <c:axId val="149697280"/>
      </c:scatterChart>
      <c:valAx>
        <c:axId val="14969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halfwave</a:t>
                </a:r>
                <a:r>
                  <a:rPr lang="en-US" baseline="0"/>
                  <a:t> angle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9697280"/>
        <c:crosses val="autoZero"/>
        <c:crossBetween val="midCat"/>
      </c:valAx>
      <c:valAx>
        <c:axId val="149697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QE(%)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9695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DBR</a:t>
            </a:r>
            <a:r>
              <a:rPr lang="en-US" baseline="0"/>
              <a:t> 75102 analyzing power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'analyzing power'!$A$2:$A$19</c:f>
              <c:numCache>
                <c:formatCode>General</c:formatCod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</c:numCache>
            </c:numRef>
          </c:xVal>
          <c:yVal>
            <c:numRef>
              <c:f>'analyzing power'!$E$2:$E$19</c:f>
              <c:numCache>
                <c:formatCode>General</c:formatCode>
                <c:ptCount val="18"/>
                <c:pt idx="0">
                  <c:v>-1.5454094551909598</c:v>
                </c:pt>
                <c:pt idx="1">
                  <c:v>-0.20622862662179106</c:v>
                </c:pt>
                <c:pt idx="2">
                  <c:v>1.331349361735457</c:v>
                </c:pt>
                <c:pt idx="3">
                  <c:v>2.1745372908345706</c:v>
                </c:pt>
                <c:pt idx="4">
                  <c:v>2.0753387109405592</c:v>
                </c:pt>
                <c:pt idx="5">
                  <c:v>1.0833529120004104</c:v>
                </c:pt>
                <c:pt idx="6">
                  <c:v>-0.40462578640979407</c:v>
                </c:pt>
                <c:pt idx="7">
                  <c:v>-1.6942073250319762</c:v>
                </c:pt>
                <c:pt idx="8">
                  <c:v>-2.1406009345550454</c:v>
                </c:pt>
                <c:pt idx="9">
                  <c:v>-1.4958101652439735</c:v>
                </c:pt>
                <c:pt idx="10">
                  <c:v>-7.8314668337497815E-3</c:v>
                </c:pt>
                <c:pt idx="11">
                  <c:v>1.3809486516824627</c:v>
                </c:pt>
                <c:pt idx="12">
                  <c:v>2.1745372908345706</c:v>
                </c:pt>
                <c:pt idx="13">
                  <c:v>2.025739420993554</c:v>
                </c:pt>
                <c:pt idx="14">
                  <c:v>0.98415433210639924</c:v>
                </c:pt>
                <c:pt idx="15">
                  <c:v>-0.80142010598585744</c:v>
                </c:pt>
                <c:pt idx="16">
                  <c:v>-1.8926044848200176</c:v>
                </c:pt>
                <c:pt idx="17">
                  <c:v>-1.9422037747670235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717760"/>
        <c:axId val="149719680"/>
      </c:scatterChart>
      <c:valAx>
        <c:axId val="14971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halfwave</a:t>
                </a:r>
                <a:r>
                  <a:rPr lang="en-US" baseline="0"/>
                  <a:t> angle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9719680"/>
        <c:crosses val="autoZero"/>
        <c:crossBetween val="midCat"/>
      </c:valAx>
      <c:valAx>
        <c:axId val="149719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difference from mean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9717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Sample#</a:t>
            </a:r>
            <a:r>
              <a:rPr lang="en-US" baseline="0"/>
              <a:t> 75102 (DBR) </a:t>
            </a:r>
            <a:endParaRPr lang="en-US"/>
          </a:p>
        </c:rich>
      </c:tx>
      <c:layout>
        <c:manualLayout>
          <c:xMode val="edge"/>
          <c:yMode val="edge"/>
          <c:x val="0.20300791204399563"/>
          <c:y val="2.84119736174530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73551773770214"/>
          <c:y val="0.10067119944043146"/>
          <c:w val="0.59259798526754548"/>
          <c:h val="0.78349448046935311"/>
        </c:manualLayout>
      </c:layout>
      <c:scatterChart>
        <c:scatterStyle val="smoothMarker"/>
        <c:varyColors val="0"/>
        <c:ser>
          <c:idx val="0"/>
          <c:order val="0"/>
          <c:tx>
            <c:v>75102 best</c:v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4"/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'polarization data'!$G$41:$G$54</c:f>
                <c:numCache>
                  <c:formatCode>General</c:formatCode>
                  <c:ptCount val="14"/>
                  <c:pt idx="0">
                    <c:v>0.46815920398009947</c:v>
                  </c:pt>
                  <c:pt idx="1">
                    <c:v>0.39402985074626867</c:v>
                  </c:pt>
                  <c:pt idx="2">
                    <c:v>0.45970149253731341</c:v>
                  </c:pt>
                  <c:pt idx="3">
                    <c:v>0.52736318407960192</c:v>
                  </c:pt>
                  <c:pt idx="4">
                    <c:v>0.55721393034825872</c:v>
                  </c:pt>
                  <c:pt idx="5">
                    <c:v>0.70646766169154218</c:v>
                  </c:pt>
                  <c:pt idx="6">
                    <c:v>0.76119402985074625</c:v>
                  </c:pt>
                  <c:pt idx="8">
                    <c:v>0.47412935323383082</c:v>
                  </c:pt>
                  <c:pt idx="9">
                    <c:v>0.39402985074626867</c:v>
                  </c:pt>
                  <c:pt idx="10">
                    <c:v>0.46766169154228854</c:v>
                  </c:pt>
                  <c:pt idx="11">
                    <c:v>0.49751243781094528</c:v>
                  </c:pt>
                  <c:pt idx="12">
                    <c:v>0.57213930348258701</c:v>
                  </c:pt>
                  <c:pt idx="13">
                    <c:v>0.65174129353233834</c:v>
                  </c:pt>
                </c:numCache>
              </c:numRef>
            </c:plus>
            <c:minus>
              <c:numRef>
                <c:f>'polarization data'!$G$41:$G$54</c:f>
                <c:numCache>
                  <c:formatCode>General</c:formatCode>
                  <c:ptCount val="14"/>
                  <c:pt idx="0">
                    <c:v>0.46815920398009947</c:v>
                  </c:pt>
                  <c:pt idx="1">
                    <c:v>0.39402985074626867</c:v>
                  </c:pt>
                  <c:pt idx="2">
                    <c:v>0.45970149253731341</c:v>
                  </c:pt>
                  <c:pt idx="3">
                    <c:v>0.52736318407960192</c:v>
                  </c:pt>
                  <c:pt idx="4">
                    <c:v>0.55721393034825872</c:v>
                  </c:pt>
                  <c:pt idx="5">
                    <c:v>0.70646766169154218</c:v>
                  </c:pt>
                  <c:pt idx="6">
                    <c:v>0.76119402985074625</c:v>
                  </c:pt>
                  <c:pt idx="8">
                    <c:v>0.47412935323383082</c:v>
                  </c:pt>
                  <c:pt idx="9">
                    <c:v>0.39402985074626867</c:v>
                  </c:pt>
                  <c:pt idx="10">
                    <c:v>0.46766169154228854</c:v>
                  </c:pt>
                  <c:pt idx="11">
                    <c:v>0.49751243781094528</c:v>
                  </c:pt>
                  <c:pt idx="12">
                    <c:v>0.57213930348258701</c:v>
                  </c:pt>
                  <c:pt idx="13">
                    <c:v>0.65174129353233834</c:v>
                  </c:pt>
                </c:numCache>
              </c:numRef>
            </c:minus>
          </c:errBars>
          <c:xVal>
            <c:numRef>
              <c:f>'polarization data'!$C$41:$C$47</c:f>
              <c:numCache>
                <c:formatCode>General</c:formatCode>
                <c:ptCount val="7"/>
                <c:pt idx="0">
                  <c:v>760</c:v>
                </c:pt>
                <c:pt idx="1">
                  <c:v>770</c:v>
                </c:pt>
                <c:pt idx="2">
                  <c:v>775</c:v>
                </c:pt>
                <c:pt idx="3">
                  <c:v>780</c:v>
                </c:pt>
                <c:pt idx="4">
                  <c:v>785</c:v>
                </c:pt>
                <c:pt idx="5">
                  <c:v>790</c:v>
                </c:pt>
                <c:pt idx="6">
                  <c:v>795</c:v>
                </c:pt>
              </c:numCache>
            </c:numRef>
          </c:xVal>
          <c:yVal>
            <c:numRef>
              <c:f>'polarization data'!$F$41:$F$47</c:f>
              <c:numCache>
                <c:formatCode>General</c:formatCode>
                <c:ptCount val="7"/>
                <c:pt idx="0">
                  <c:v>84.975124378109442</c:v>
                </c:pt>
                <c:pt idx="1">
                  <c:v>87.81094527363183</c:v>
                </c:pt>
                <c:pt idx="2">
                  <c:v>86.96517412935323</c:v>
                </c:pt>
                <c:pt idx="3">
                  <c:v>87.562189054726375</c:v>
                </c:pt>
                <c:pt idx="4">
                  <c:v>86.368159203980085</c:v>
                </c:pt>
                <c:pt idx="5">
                  <c:v>81.741293532338304</c:v>
                </c:pt>
                <c:pt idx="6">
                  <c:v>77.910447761194021</c:v>
                </c:pt>
              </c:numCache>
            </c:numRef>
          </c:yVal>
          <c:smooth val="1"/>
        </c:ser>
        <c:ser>
          <c:idx val="1"/>
          <c:order val="1"/>
          <c:tx>
            <c:v>630C, 15 min</c:v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'75101 pol'!$G$2:$G$9</c:f>
                <c:numCache>
                  <c:formatCode>General</c:formatCode>
                  <c:ptCount val="8"/>
                  <c:pt idx="0">
                    <c:v>0.77114427860696511</c:v>
                  </c:pt>
                  <c:pt idx="1">
                    <c:v>1.0149253731343282</c:v>
                  </c:pt>
                  <c:pt idx="2">
                    <c:v>0.94029850746268651</c:v>
                  </c:pt>
                  <c:pt idx="3">
                    <c:v>0.86069651741293518</c:v>
                  </c:pt>
                  <c:pt idx="4">
                    <c:v>0.47661691542288553</c:v>
                  </c:pt>
                  <c:pt idx="5">
                    <c:v>0.77114427860696511</c:v>
                  </c:pt>
                  <c:pt idx="6">
                    <c:v>0.63184079601990051</c:v>
                  </c:pt>
                  <c:pt idx="7">
                    <c:v>0.9850746268656716</c:v>
                  </c:pt>
                </c:numCache>
              </c:numRef>
            </c:plus>
            <c:minus>
              <c:numRef>
                <c:f>'75101 pol'!$G$2:$G$9</c:f>
                <c:numCache>
                  <c:formatCode>General</c:formatCode>
                  <c:ptCount val="8"/>
                  <c:pt idx="0">
                    <c:v>0.77114427860696511</c:v>
                  </c:pt>
                  <c:pt idx="1">
                    <c:v>1.0149253731343282</c:v>
                  </c:pt>
                  <c:pt idx="2">
                    <c:v>0.94029850746268651</c:v>
                  </c:pt>
                  <c:pt idx="3">
                    <c:v>0.86069651741293518</c:v>
                  </c:pt>
                  <c:pt idx="4">
                    <c:v>0.47661691542288553</c:v>
                  </c:pt>
                  <c:pt idx="5">
                    <c:v>0.77114427860696511</c:v>
                  </c:pt>
                  <c:pt idx="6">
                    <c:v>0.63184079601990051</c:v>
                  </c:pt>
                  <c:pt idx="7">
                    <c:v>0.9850746268656716</c:v>
                  </c:pt>
                </c:numCache>
              </c:numRef>
            </c:minus>
          </c:errBars>
          <c:xVal>
            <c:numRef>
              <c:f>'75101 pol'!$C$2:$C$9</c:f>
              <c:numCache>
                <c:formatCode>General</c:formatCode>
                <c:ptCount val="8"/>
                <c:pt idx="0">
                  <c:v>750</c:v>
                </c:pt>
                <c:pt idx="1">
                  <c:v>755</c:v>
                </c:pt>
                <c:pt idx="2">
                  <c:v>760</c:v>
                </c:pt>
                <c:pt idx="3">
                  <c:v>765</c:v>
                </c:pt>
                <c:pt idx="4">
                  <c:v>770</c:v>
                </c:pt>
                <c:pt idx="5">
                  <c:v>775</c:v>
                </c:pt>
                <c:pt idx="6">
                  <c:v>780</c:v>
                </c:pt>
                <c:pt idx="7">
                  <c:v>785</c:v>
                </c:pt>
              </c:numCache>
            </c:numRef>
          </c:xVal>
          <c:yVal>
            <c:numRef>
              <c:f>'75101 pol'!$F$2:$F$9</c:f>
              <c:numCache>
                <c:formatCode>General</c:formatCode>
                <c:ptCount val="8"/>
                <c:pt idx="0">
                  <c:v>72.139303482587067</c:v>
                </c:pt>
                <c:pt idx="1">
                  <c:v>77.71144278606964</c:v>
                </c:pt>
                <c:pt idx="2">
                  <c:v>80.845771144278601</c:v>
                </c:pt>
                <c:pt idx="3">
                  <c:v>84.726368159203986</c:v>
                </c:pt>
                <c:pt idx="4">
                  <c:v>86.616915422885569</c:v>
                </c:pt>
                <c:pt idx="5">
                  <c:v>84.577114427860693</c:v>
                </c:pt>
                <c:pt idx="6">
                  <c:v>85.124378109452735</c:v>
                </c:pt>
                <c:pt idx="7">
                  <c:v>78.358208955223873</c:v>
                </c:pt>
              </c:numCache>
            </c:numRef>
          </c:yVal>
          <c:smooth val="1"/>
        </c:ser>
        <c:ser>
          <c:idx val="6"/>
          <c:order val="4"/>
          <c:tx>
            <c:v>640C pol</c:v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'75101 pol'!$C$23:$C$33</c:f>
              <c:numCache>
                <c:formatCode>General</c:formatCode>
                <c:ptCount val="11"/>
                <c:pt idx="0">
                  <c:v>750</c:v>
                </c:pt>
                <c:pt idx="1">
                  <c:v>755</c:v>
                </c:pt>
                <c:pt idx="2">
                  <c:v>760</c:v>
                </c:pt>
                <c:pt idx="3">
                  <c:v>765</c:v>
                </c:pt>
                <c:pt idx="4">
                  <c:v>770</c:v>
                </c:pt>
                <c:pt idx="5">
                  <c:v>775</c:v>
                </c:pt>
                <c:pt idx="6">
                  <c:v>780</c:v>
                </c:pt>
                <c:pt idx="7">
                  <c:v>785</c:v>
                </c:pt>
                <c:pt idx="8">
                  <c:v>790</c:v>
                </c:pt>
                <c:pt idx="9">
                  <c:v>795</c:v>
                </c:pt>
              </c:numCache>
            </c:numRef>
          </c:xVal>
          <c:yVal>
            <c:numRef>
              <c:f>'75101 pol'!$F$23:$F$33</c:f>
              <c:numCache>
                <c:formatCode>General</c:formatCode>
                <c:ptCount val="11"/>
                <c:pt idx="0">
                  <c:v>61.243781094527364</c:v>
                </c:pt>
                <c:pt idx="1">
                  <c:v>68.507462686567152</c:v>
                </c:pt>
                <c:pt idx="2">
                  <c:v>77.860696517412933</c:v>
                </c:pt>
                <c:pt idx="3">
                  <c:v>78.159203980099505</c:v>
                </c:pt>
                <c:pt idx="4">
                  <c:v>79.651741293532339</c:v>
                </c:pt>
                <c:pt idx="5">
                  <c:v>80.945273631840791</c:v>
                </c:pt>
                <c:pt idx="6">
                  <c:v>78.756218905472636</c:v>
                </c:pt>
                <c:pt idx="7">
                  <c:v>75.522388059701484</c:v>
                </c:pt>
                <c:pt idx="8">
                  <c:v>71.890547263681583</c:v>
                </c:pt>
                <c:pt idx="9">
                  <c:v>57.363184079601986</c:v>
                </c:pt>
              </c:numCache>
            </c:numRef>
          </c:yVal>
          <c:smooth val="1"/>
        </c:ser>
        <c:ser>
          <c:idx val="4"/>
          <c:order val="7"/>
          <c:tx>
            <c:v>75101 2nd heat</c:v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'75101 pol'!$G$11:$G$21</c:f>
                <c:numCache>
                  <c:formatCode>General</c:formatCode>
                  <c:ptCount val="11"/>
                  <c:pt idx="0">
                    <c:v>0.86567164179104461</c:v>
                  </c:pt>
                  <c:pt idx="1">
                    <c:v>0.56218905472636815</c:v>
                  </c:pt>
                  <c:pt idx="2">
                    <c:v>0.54228855721393032</c:v>
                  </c:pt>
                  <c:pt idx="3">
                    <c:v>0.33880597014925368</c:v>
                  </c:pt>
                  <c:pt idx="4">
                    <c:v>0.57711442786069655</c:v>
                  </c:pt>
                  <c:pt idx="5">
                    <c:v>0.51741293532338306</c:v>
                  </c:pt>
                  <c:pt idx="6">
                    <c:v>0.60696517412935314</c:v>
                  </c:pt>
                  <c:pt idx="7">
                    <c:v>0.46467661691542284</c:v>
                  </c:pt>
                  <c:pt idx="8">
                    <c:v>0.61194029850746268</c:v>
                  </c:pt>
                  <c:pt idx="9">
                    <c:v>1.1741293532338306</c:v>
                  </c:pt>
                  <c:pt idx="10">
                    <c:v>1.3532338308457712</c:v>
                  </c:pt>
                </c:numCache>
              </c:numRef>
            </c:plus>
            <c:minus>
              <c:numRef>
                <c:f>'75101 pol'!$G$11:$G$21</c:f>
                <c:numCache>
                  <c:formatCode>General</c:formatCode>
                  <c:ptCount val="11"/>
                  <c:pt idx="0">
                    <c:v>0.86567164179104461</c:v>
                  </c:pt>
                  <c:pt idx="1">
                    <c:v>0.56218905472636815</c:v>
                  </c:pt>
                  <c:pt idx="2">
                    <c:v>0.54228855721393032</c:v>
                  </c:pt>
                  <c:pt idx="3">
                    <c:v>0.33880597014925368</c:v>
                  </c:pt>
                  <c:pt idx="4">
                    <c:v>0.57711442786069655</c:v>
                  </c:pt>
                  <c:pt idx="5">
                    <c:v>0.51741293532338306</c:v>
                  </c:pt>
                  <c:pt idx="6">
                    <c:v>0.60696517412935314</c:v>
                  </c:pt>
                  <c:pt idx="7">
                    <c:v>0.46467661691542284</c:v>
                  </c:pt>
                  <c:pt idx="8">
                    <c:v>0.61194029850746268</c:v>
                  </c:pt>
                  <c:pt idx="9">
                    <c:v>1.1741293532338306</c:v>
                  </c:pt>
                  <c:pt idx="10">
                    <c:v>1.3532338308457712</c:v>
                  </c:pt>
                </c:numCache>
              </c:numRef>
            </c:minus>
          </c:errBars>
          <c:xVal>
            <c:numRef>
              <c:f>'75101 pol'!$C$11:$C$21</c:f>
              <c:numCache>
                <c:formatCode>General</c:formatCode>
                <c:ptCount val="11"/>
                <c:pt idx="0">
                  <c:v>750</c:v>
                </c:pt>
                <c:pt idx="1">
                  <c:v>755</c:v>
                </c:pt>
                <c:pt idx="2">
                  <c:v>760</c:v>
                </c:pt>
                <c:pt idx="3">
                  <c:v>765</c:v>
                </c:pt>
                <c:pt idx="4">
                  <c:v>770</c:v>
                </c:pt>
                <c:pt idx="5">
                  <c:v>775</c:v>
                </c:pt>
                <c:pt idx="6">
                  <c:v>780</c:v>
                </c:pt>
                <c:pt idx="7">
                  <c:v>785</c:v>
                </c:pt>
                <c:pt idx="8">
                  <c:v>790</c:v>
                </c:pt>
                <c:pt idx="9">
                  <c:v>795</c:v>
                </c:pt>
                <c:pt idx="10">
                  <c:v>800</c:v>
                </c:pt>
              </c:numCache>
            </c:numRef>
          </c:xVal>
          <c:yVal>
            <c:numRef>
              <c:f>'75101 pol'!$F$11:$F$21</c:f>
              <c:numCache>
                <c:formatCode>General</c:formatCode>
                <c:ptCount val="11"/>
                <c:pt idx="0">
                  <c:v>61.293532338308452</c:v>
                </c:pt>
                <c:pt idx="1">
                  <c:v>68.805970149253724</c:v>
                </c:pt>
                <c:pt idx="2">
                  <c:v>75.124378109452735</c:v>
                </c:pt>
                <c:pt idx="3">
                  <c:v>78.606965174129357</c:v>
                </c:pt>
                <c:pt idx="4">
                  <c:v>79.303482587064664</c:v>
                </c:pt>
                <c:pt idx="5">
                  <c:v>80.995024875621894</c:v>
                </c:pt>
                <c:pt idx="6">
                  <c:v>80.049751243781088</c:v>
                </c:pt>
                <c:pt idx="7">
                  <c:v>76.71641791044776</c:v>
                </c:pt>
                <c:pt idx="8">
                  <c:v>70.149253731343279</c:v>
                </c:pt>
                <c:pt idx="9">
                  <c:v>54.079601990049746</c:v>
                </c:pt>
                <c:pt idx="10">
                  <c:v>47.46766169154229</c:v>
                </c:pt>
              </c:numCache>
            </c:numRef>
          </c:yVal>
          <c:smooth val="1"/>
        </c:ser>
        <c:ser>
          <c:idx val="8"/>
          <c:order val="9"/>
          <c:tx>
            <c:v>6th heat pol</c:v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'75101 pol'!$C$37:$C$47</c:f>
              <c:numCache>
                <c:formatCode>General</c:formatCode>
                <c:ptCount val="11"/>
                <c:pt idx="0">
                  <c:v>750</c:v>
                </c:pt>
                <c:pt idx="1">
                  <c:v>755</c:v>
                </c:pt>
                <c:pt idx="2">
                  <c:v>760</c:v>
                </c:pt>
                <c:pt idx="3">
                  <c:v>765</c:v>
                </c:pt>
                <c:pt idx="4">
                  <c:v>770</c:v>
                </c:pt>
                <c:pt idx="5">
                  <c:v>775</c:v>
                </c:pt>
                <c:pt idx="6">
                  <c:v>780</c:v>
                </c:pt>
                <c:pt idx="7">
                  <c:v>785</c:v>
                </c:pt>
                <c:pt idx="8">
                  <c:v>790</c:v>
                </c:pt>
                <c:pt idx="9">
                  <c:v>795</c:v>
                </c:pt>
                <c:pt idx="10">
                  <c:v>800</c:v>
                </c:pt>
              </c:numCache>
            </c:numRef>
          </c:xVal>
          <c:yVal>
            <c:numRef>
              <c:f>'75101 pol'!$F$37:$F$47</c:f>
              <c:numCache>
                <c:formatCode>General</c:formatCode>
                <c:ptCount val="11"/>
                <c:pt idx="0">
                  <c:v>60.597014925373131</c:v>
                </c:pt>
                <c:pt idx="1">
                  <c:v>68.656716417910445</c:v>
                </c:pt>
                <c:pt idx="2">
                  <c:v>72.786069651741286</c:v>
                </c:pt>
                <c:pt idx="3">
                  <c:v>76.467661691542276</c:v>
                </c:pt>
                <c:pt idx="4">
                  <c:v>79.552238805970148</c:v>
                </c:pt>
                <c:pt idx="5">
                  <c:v>79.701492537313428</c:v>
                </c:pt>
                <c:pt idx="6">
                  <c:v>78.955223880597003</c:v>
                </c:pt>
                <c:pt idx="7">
                  <c:v>75.074626865671632</c:v>
                </c:pt>
                <c:pt idx="8">
                  <c:v>67.661691542288551</c:v>
                </c:pt>
                <c:pt idx="9">
                  <c:v>53.432835820895519</c:v>
                </c:pt>
                <c:pt idx="10">
                  <c:v>41.437810945273633</c:v>
                </c:pt>
              </c:numCache>
            </c:numRef>
          </c:yVal>
          <c:smooth val="1"/>
        </c:ser>
        <c:ser>
          <c:idx val="9"/>
          <c:order val="10"/>
          <c:tx>
            <c:v>6th heat+24 hrs run pol</c:v>
          </c:tx>
          <c:spPr>
            <a:ln>
              <a:solidFill>
                <a:srgbClr val="7030A0"/>
              </a:solidFill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'75101 pol'!$C$49:$C$55</c:f>
              <c:numCache>
                <c:formatCode>General</c:formatCode>
                <c:ptCount val="7"/>
                <c:pt idx="0">
                  <c:v>760</c:v>
                </c:pt>
                <c:pt idx="1">
                  <c:v>765</c:v>
                </c:pt>
                <c:pt idx="2">
                  <c:v>770</c:v>
                </c:pt>
                <c:pt idx="3">
                  <c:v>775</c:v>
                </c:pt>
                <c:pt idx="4">
                  <c:v>780</c:v>
                </c:pt>
                <c:pt idx="5">
                  <c:v>785</c:v>
                </c:pt>
                <c:pt idx="6">
                  <c:v>790</c:v>
                </c:pt>
              </c:numCache>
            </c:numRef>
          </c:xVal>
          <c:yVal>
            <c:numRef>
              <c:f>'75101 pol'!$F$49:$F$55</c:f>
              <c:numCache>
                <c:formatCode>General</c:formatCode>
                <c:ptCount val="7"/>
                <c:pt idx="0">
                  <c:v>74.626865671641781</c:v>
                </c:pt>
                <c:pt idx="1">
                  <c:v>77.810945273631845</c:v>
                </c:pt>
                <c:pt idx="2">
                  <c:v>79.950248756218897</c:v>
                </c:pt>
                <c:pt idx="3">
                  <c:v>78.159203980099505</c:v>
                </c:pt>
                <c:pt idx="4">
                  <c:v>76.96517412935323</c:v>
                </c:pt>
                <c:pt idx="5">
                  <c:v>76.666666666666657</c:v>
                </c:pt>
                <c:pt idx="6">
                  <c:v>68.756218905472636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79488"/>
        <c:axId val="151299200"/>
      </c:scatterChart>
      <c:scatterChart>
        <c:scatterStyle val="smoothMarker"/>
        <c:varyColors val="0"/>
        <c:ser>
          <c:idx val="3"/>
          <c:order val="2"/>
          <c:tx>
            <c:v>630C, 30 min</c:v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'75101 QE'!$D$47:$D$72</c:f>
              <c:numCache>
                <c:formatCode>General</c:formatCode>
                <c:ptCount val="26"/>
                <c:pt idx="0">
                  <c:v>750</c:v>
                </c:pt>
                <c:pt idx="1">
                  <c:v>752</c:v>
                </c:pt>
                <c:pt idx="2">
                  <c:v>754</c:v>
                </c:pt>
                <c:pt idx="3">
                  <c:v>756</c:v>
                </c:pt>
                <c:pt idx="4">
                  <c:v>758</c:v>
                </c:pt>
                <c:pt idx="5">
                  <c:v>760</c:v>
                </c:pt>
                <c:pt idx="6">
                  <c:v>762</c:v>
                </c:pt>
                <c:pt idx="7">
                  <c:v>764</c:v>
                </c:pt>
                <c:pt idx="8">
                  <c:v>766</c:v>
                </c:pt>
                <c:pt idx="9">
                  <c:v>768</c:v>
                </c:pt>
                <c:pt idx="10">
                  <c:v>770</c:v>
                </c:pt>
                <c:pt idx="11">
                  <c:v>772</c:v>
                </c:pt>
                <c:pt idx="12">
                  <c:v>774</c:v>
                </c:pt>
                <c:pt idx="13">
                  <c:v>776</c:v>
                </c:pt>
                <c:pt idx="14">
                  <c:v>778</c:v>
                </c:pt>
                <c:pt idx="15">
                  <c:v>780</c:v>
                </c:pt>
                <c:pt idx="16">
                  <c:v>782</c:v>
                </c:pt>
                <c:pt idx="17">
                  <c:v>784</c:v>
                </c:pt>
                <c:pt idx="18">
                  <c:v>786</c:v>
                </c:pt>
                <c:pt idx="19">
                  <c:v>788</c:v>
                </c:pt>
                <c:pt idx="20">
                  <c:v>790</c:v>
                </c:pt>
                <c:pt idx="21">
                  <c:v>792</c:v>
                </c:pt>
                <c:pt idx="22">
                  <c:v>794</c:v>
                </c:pt>
                <c:pt idx="23">
                  <c:v>796</c:v>
                </c:pt>
                <c:pt idx="24">
                  <c:v>798</c:v>
                </c:pt>
                <c:pt idx="25">
                  <c:v>800</c:v>
                </c:pt>
              </c:numCache>
            </c:numRef>
          </c:xVal>
          <c:yVal>
            <c:numRef>
              <c:f>'75101 QE'!$F$47:$F$72</c:f>
              <c:numCache>
                <c:formatCode>General</c:formatCode>
                <c:ptCount val="26"/>
                <c:pt idx="0">
                  <c:v>0.26879385949052481</c:v>
                </c:pt>
                <c:pt idx="1">
                  <c:v>0.26114229844613707</c:v>
                </c:pt>
                <c:pt idx="2">
                  <c:v>0.25113038293250245</c:v>
                </c:pt>
                <c:pt idx="3">
                  <c:v>0.24348068051472505</c:v>
                </c:pt>
                <c:pt idx="4">
                  <c:v>0.23621650006319805</c:v>
                </c:pt>
                <c:pt idx="5">
                  <c:v>0.22888470482003834</c:v>
                </c:pt>
                <c:pt idx="6">
                  <c:v>0.22300070012084577</c:v>
                </c:pt>
                <c:pt idx="7">
                  <c:v>0.21479166720161044</c:v>
                </c:pt>
                <c:pt idx="8">
                  <c:v>0.20795537426703078</c:v>
                </c:pt>
                <c:pt idx="9">
                  <c:v>0.1979498883901529</c:v>
                </c:pt>
                <c:pt idx="10">
                  <c:v>0.18952852414011612</c:v>
                </c:pt>
                <c:pt idx="11">
                  <c:v>0.17968897686778673</c:v>
                </c:pt>
                <c:pt idx="12">
                  <c:v>0.16793515438976475</c:v>
                </c:pt>
                <c:pt idx="13">
                  <c:v>0.15585613466660925</c:v>
                </c:pt>
                <c:pt idx="14">
                  <c:v>0.1428813931783417</c:v>
                </c:pt>
                <c:pt idx="15">
                  <c:v>0.12771929051165415</c:v>
                </c:pt>
                <c:pt idx="16">
                  <c:v>0.11304100783126186</c:v>
                </c:pt>
                <c:pt idx="17">
                  <c:v>9.8288496654473867E-2</c:v>
                </c:pt>
                <c:pt idx="18">
                  <c:v>8.4504946910983841E-2</c:v>
                </c:pt>
                <c:pt idx="19">
                  <c:v>6.8304442972044035E-2</c:v>
                </c:pt>
                <c:pt idx="20">
                  <c:v>5.7012566952655601E-2</c:v>
                </c:pt>
                <c:pt idx="21">
                  <c:v>4.8685037964602981E-2</c:v>
                </c:pt>
                <c:pt idx="22">
                  <c:v>3.8679502135738869E-2</c:v>
                </c:pt>
                <c:pt idx="23">
                  <c:v>3.371449082145421E-2</c:v>
                </c:pt>
                <c:pt idx="24">
                  <c:v>2.7775884827880376E-2</c:v>
                </c:pt>
                <c:pt idx="25">
                  <c:v>2.3961052653775593E-2</c:v>
                </c:pt>
              </c:numCache>
            </c:numRef>
          </c:yVal>
          <c:smooth val="1"/>
        </c:ser>
        <c:ser>
          <c:idx val="5"/>
          <c:order val="3"/>
          <c:tx>
            <c:v>640C 30 min</c:v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'75101 QE'!$D$76:$D$86</c:f>
              <c:numCache>
                <c:formatCode>General</c:formatCode>
                <c:ptCount val="11"/>
                <c:pt idx="0">
                  <c:v>750</c:v>
                </c:pt>
                <c:pt idx="1">
                  <c:v>755</c:v>
                </c:pt>
                <c:pt idx="2">
                  <c:v>760</c:v>
                </c:pt>
                <c:pt idx="3">
                  <c:v>765</c:v>
                </c:pt>
                <c:pt idx="4">
                  <c:v>770</c:v>
                </c:pt>
                <c:pt idx="5">
                  <c:v>775</c:v>
                </c:pt>
                <c:pt idx="6">
                  <c:v>780</c:v>
                </c:pt>
                <c:pt idx="7">
                  <c:v>785</c:v>
                </c:pt>
                <c:pt idx="8">
                  <c:v>790</c:v>
                </c:pt>
                <c:pt idx="9">
                  <c:v>795</c:v>
                </c:pt>
                <c:pt idx="10">
                  <c:v>800</c:v>
                </c:pt>
              </c:numCache>
            </c:numRef>
          </c:xVal>
          <c:yVal>
            <c:numRef>
              <c:f>'75101 QE'!$F$76:$F$86</c:f>
              <c:numCache>
                <c:formatCode>General</c:formatCode>
                <c:ptCount val="11"/>
                <c:pt idx="0">
                  <c:v>0.76819056398100793</c:v>
                </c:pt>
                <c:pt idx="1">
                  <c:v>0.66048375724867203</c:v>
                </c:pt>
                <c:pt idx="2">
                  <c:v>0.59923637982399069</c:v>
                </c:pt>
                <c:pt idx="3">
                  <c:v>0.54847062844223615</c:v>
                </c:pt>
                <c:pt idx="4">
                  <c:v>0.48579974393552949</c:v>
                </c:pt>
                <c:pt idx="5">
                  <c:v>0.4130667966845441</c:v>
                </c:pt>
                <c:pt idx="6">
                  <c:v>0.3172673384299422</c:v>
                </c:pt>
                <c:pt idx="7">
                  <c:v>0.22190551535765227</c:v>
                </c:pt>
                <c:pt idx="8">
                  <c:v>0.1356471173932802</c:v>
                </c:pt>
                <c:pt idx="9">
                  <c:v>8.1970081632124228E-2</c:v>
                </c:pt>
                <c:pt idx="10">
                  <c:v>4.9872029250457042E-2</c:v>
                </c:pt>
              </c:numCache>
            </c:numRef>
          </c:yVal>
          <c:smooth val="1"/>
        </c:ser>
        <c:ser>
          <c:idx val="11"/>
          <c:order val="5"/>
          <c:tx>
            <c:v>75102 best QE</c:v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'QE data'!$B$218:$B$243</c:f>
              <c:numCache>
                <c:formatCode>General</c:formatCode>
                <c:ptCount val="26"/>
                <c:pt idx="0">
                  <c:v>750</c:v>
                </c:pt>
                <c:pt idx="1">
                  <c:v>752</c:v>
                </c:pt>
                <c:pt idx="2">
                  <c:v>754</c:v>
                </c:pt>
                <c:pt idx="3">
                  <c:v>756</c:v>
                </c:pt>
                <c:pt idx="4">
                  <c:v>758</c:v>
                </c:pt>
                <c:pt idx="5">
                  <c:v>760</c:v>
                </c:pt>
                <c:pt idx="6">
                  <c:v>762</c:v>
                </c:pt>
                <c:pt idx="7">
                  <c:v>764</c:v>
                </c:pt>
                <c:pt idx="8">
                  <c:v>766</c:v>
                </c:pt>
                <c:pt idx="9">
                  <c:v>768</c:v>
                </c:pt>
                <c:pt idx="10">
                  <c:v>770</c:v>
                </c:pt>
                <c:pt idx="11">
                  <c:v>772</c:v>
                </c:pt>
                <c:pt idx="12">
                  <c:v>774</c:v>
                </c:pt>
                <c:pt idx="13">
                  <c:v>776</c:v>
                </c:pt>
                <c:pt idx="14">
                  <c:v>778</c:v>
                </c:pt>
                <c:pt idx="15">
                  <c:v>780</c:v>
                </c:pt>
                <c:pt idx="16">
                  <c:v>782</c:v>
                </c:pt>
                <c:pt idx="17">
                  <c:v>784</c:v>
                </c:pt>
                <c:pt idx="18">
                  <c:v>786</c:v>
                </c:pt>
                <c:pt idx="19">
                  <c:v>788</c:v>
                </c:pt>
                <c:pt idx="20">
                  <c:v>790</c:v>
                </c:pt>
                <c:pt idx="21">
                  <c:v>792</c:v>
                </c:pt>
                <c:pt idx="22">
                  <c:v>794</c:v>
                </c:pt>
                <c:pt idx="23">
                  <c:v>796</c:v>
                </c:pt>
                <c:pt idx="24">
                  <c:v>798</c:v>
                </c:pt>
                <c:pt idx="25">
                  <c:v>800</c:v>
                </c:pt>
              </c:numCache>
            </c:numRef>
          </c:xVal>
          <c:yVal>
            <c:numRef>
              <c:f>'QE data'!$G$218:$G$243</c:f>
              <c:numCache>
                <c:formatCode>General</c:formatCode>
                <c:ptCount val="26"/>
                <c:pt idx="0">
                  <c:v>1.8529192016223714</c:v>
                </c:pt>
                <c:pt idx="1">
                  <c:v>2.0517622926017816</c:v>
                </c:pt>
                <c:pt idx="2">
                  <c:v>2.2183687354819264</c:v>
                </c:pt>
                <c:pt idx="3">
                  <c:v>2.2301067285916951</c:v>
                </c:pt>
                <c:pt idx="4">
                  <c:v>2.047807954450175</c:v>
                </c:pt>
                <c:pt idx="5">
                  <c:v>1.7365794312416185</c:v>
                </c:pt>
                <c:pt idx="6">
                  <c:v>1.4615306833021056</c:v>
                </c:pt>
                <c:pt idx="7">
                  <c:v>1.2685523738625177</c:v>
                </c:pt>
                <c:pt idx="8">
                  <c:v>1.1885622552627655</c:v>
                </c:pt>
                <c:pt idx="9">
                  <c:v>1.1822169500023965</c:v>
                </c:pt>
                <c:pt idx="10">
                  <c:v>1.1766488365887249</c:v>
                </c:pt>
                <c:pt idx="11">
                  <c:v>1.1317994631889643</c:v>
                </c:pt>
                <c:pt idx="12">
                  <c:v>1.0054191854531309</c:v>
                </c:pt>
                <c:pt idx="13">
                  <c:v>0.84710918928766177</c:v>
                </c:pt>
                <c:pt idx="14">
                  <c:v>0.69554300304866501</c:v>
                </c:pt>
                <c:pt idx="15">
                  <c:v>0.55469291990882996</c:v>
                </c:pt>
                <c:pt idx="16">
                  <c:v>0.43779360549546886</c:v>
                </c:pt>
                <c:pt idx="17">
                  <c:v>0.34136708724144094</c:v>
                </c:pt>
                <c:pt idx="18">
                  <c:v>0.27135297746645498</c:v>
                </c:pt>
                <c:pt idx="19">
                  <c:v>0.19489677543768655</c:v>
                </c:pt>
                <c:pt idx="20">
                  <c:v>0.15276059642631037</c:v>
                </c:pt>
                <c:pt idx="21">
                  <c:v>0.12409691842948704</c:v>
                </c:pt>
                <c:pt idx="22">
                  <c:v>9.406213666395366E-2</c:v>
                </c:pt>
                <c:pt idx="23">
                  <c:v>8.0928856789825962E-2</c:v>
                </c:pt>
                <c:pt idx="24">
                  <c:v>6.5747556281246011E-2</c:v>
                </c:pt>
                <c:pt idx="25">
                  <c:v>5.7609034997346306E-2</c:v>
                </c:pt>
              </c:numCache>
            </c:numRef>
          </c:yVal>
          <c:smooth val="1"/>
        </c:ser>
        <c:ser>
          <c:idx val="2"/>
          <c:order val="6"/>
          <c:tx>
            <c:v>QE 75101 first heat</c:v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'75101 QE'!$A$3:$A$17</c:f>
              <c:numCache>
                <c:formatCode>General</c:formatCode>
                <c:ptCount val="15"/>
                <c:pt idx="0">
                  <c:v>730</c:v>
                </c:pt>
                <c:pt idx="1">
                  <c:v>735</c:v>
                </c:pt>
                <c:pt idx="2">
                  <c:v>740</c:v>
                </c:pt>
                <c:pt idx="3">
                  <c:v>745</c:v>
                </c:pt>
                <c:pt idx="4">
                  <c:v>750</c:v>
                </c:pt>
                <c:pt idx="5">
                  <c:v>755</c:v>
                </c:pt>
                <c:pt idx="6">
                  <c:v>760</c:v>
                </c:pt>
                <c:pt idx="7">
                  <c:v>765</c:v>
                </c:pt>
                <c:pt idx="8">
                  <c:v>770</c:v>
                </c:pt>
                <c:pt idx="9">
                  <c:v>775</c:v>
                </c:pt>
                <c:pt idx="10">
                  <c:v>780</c:v>
                </c:pt>
                <c:pt idx="11">
                  <c:v>785</c:v>
                </c:pt>
                <c:pt idx="12">
                  <c:v>790</c:v>
                </c:pt>
                <c:pt idx="13">
                  <c:v>795</c:v>
                </c:pt>
                <c:pt idx="14">
                  <c:v>800</c:v>
                </c:pt>
              </c:numCache>
            </c:numRef>
          </c:xVal>
          <c:yVal>
            <c:numRef>
              <c:f>'75101 QE'!$F$3:$F$17</c:f>
              <c:numCache>
                <c:formatCode>General</c:formatCode>
                <c:ptCount val="15"/>
                <c:pt idx="0">
                  <c:v>5.5507318932370348E-2</c:v>
                </c:pt>
                <c:pt idx="1">
                  <c:v>5.2097572597586739E-2</c:v>
                </c:pt>
                <c:pt idx="2">
                  <c:v>5.2207373489673865E-2</c:v>
                </c:pt>
                <c:pt idx="3">
                  <c:v>5.3204841392760847E-2</c:v>
                </c:pt>
                <c:pt idx="4">
                  <c:v>5.0340241261985767E-2</c:v>
                </c:pt>
                <c:pt idx="5">
                  <c:v>4.8207972810903992E-2</c:v>
                </c:pt>
                <c:pt idx="6">
                  <c:v>4.6903788664511011E-2</c:v>
                </c:pt>
                <c:pt idx="7">
                  <c:v>4.4489968713608483E-2</c:v>
                </c:pt>
                <c:pt idx="8">
                  <c:v>4.0185477664368835E-2</c:v>
                </c:pt>
                <c:pt idx="9">
                  <c:v>3.642147831947877E-2</c:v>
                </c:pt>
                <c:pt idx="10">
                  <c:v>2.998373467687547E-2</c:v>
                </c:pt>
                <c:pt idx="11">
                  <c:v>2.2240004718000146E-2</c:v>
                </c:pt>
                <c:pt idx="12">
                  <c:v>1.412457129945913E-2</c:v>
                </c:pt>
                <c:pt idx="13">
                  <c:v>9.5547828919514983E-3</c:v>
                </c:pt>
                <c:pt idx="14">
                  <c:v>7.1083819993129514E-3</c:v>
                </c:pt>
              </c:numCache>
            </c:numRef>
          </c:yVal>
          <c:smooth val="1"/>
        </c:ser>
        <c:ser>
          <c:idx val="7"/>
          <c:order val="8"/>
          <c:tx>
            <c:v>630C 6th heat QE</c:v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'75101 QE'!$A$89:$A$114</c:f>
              <c:numCache>
                <c:formatCode>General</c:formatCode>
                <c:ptCount val="26"/>
                <c:pt idx="0">
                  <c:v>750</c:v>
                </c:pt>
                <c:pt idx="1">
                  <c:v>752</c:v>
                </c:pt>
                <c:pt idx="2">
                  <c:v>754</c:v>
                </c:pt>
                <c:pt idx="3">
                  <c:v>756</c:v>
                </c:pt>
                <c:pt idx="4">
                  <c:v>758</c:v>
                </c:pt>
                <c:pt idx="5">
                  <c:v>760</c:v>
                </c:pt>
                <c:pt idx="6">
                  <c:v>762</c:v>
                </c:pt>
                <c:pt idx="7">
                  <c:v>764</c:v>
                </c:pt>
                <c:pt idx="8">
                  <c:v>766</c:v>
                </c:pt>
                <c:pt idx="9">
                  <c:v>768</c:v>
                </c:pt>
                <c:pt idx="10">
                  <c:v>770</c:v>
                </c:pt>
                <c:pt idx="11">
                  <c:v>772</c:v>
                </c:pt>
                <c:pt idx="12">
                  <c:v>774</c:v>
                </c:pt>
                <c:pt idx="13">
                  <c:v>776</c:v>
                </c:pt>
                <c:pt idx="14">
                  <c:v>778</c:v>
                </c:pt>
                <c:pt idx="15">
                  <c:v>780</c:v>
                </c:pt>
                <c:pt idx="16">
                  <c:v>782</c:v>
                </c:pt>
                <c:pt idx="17">
                  <c:v>784</c:v>
                </c:pt>
                <c:pt idx="18">
                  <c:v>786</c:v>
                </c:pt>
                <c:pt idx="19">
                  <c:v>788</c:v>
                </c:pt>
                <c:pt idx="20">
                  <c:v>790</c:v>
                </c:pt>
                <c:pt idx="21">
                  <c:v>792</c:v>
                </c:pt>
                <c:pt idx="22">
                  <c:v>794</c:v>
                </c:pt>
                <c:pt idx="23">
                  <c:v>796</c:v>
                </c:pt>
                <c:pt idx="24">
                  <c:v>798</c:v>
                </c:pt>
                <c:pt idx="25">
                  <c:v>800</c:v>
                </c:pt>
              </c:numCache>
            </c:numRef>
          </c:xVal>
          <c:yVal>
            <c:numRef>
              <c:f>'75101 QE'!$F$89:$F$114</c:f>
              <c:numCache>
                <c:formatCode>General</c:formatCode>
                <c:ptCount val="26"/>
                <c:pt idx="0">
                  <c:v>0.88632065871033394</c:v>
                </c:pt>
                <c:pt idx="1">
                  <c:v>0.79890503523493017</c:v>
                </c:pt>
                <c:pt idx="2">
                  <c:v>0.77348594736834175</c:v>
                </c:pt>
                <c:pt idx="3">
                  <c:v>0.75021894199207129</c:v>
                </c:pt>
                <c:pt idx="4">
                  <c:v>0.73727922537408508</c:v>
                </c:pt>
                <c:pt idx="5">
                  <c:v>0.71687750960666652</c:v>
                </c:pt>
                <c:pt idx="6">
                  <c:v>0.70550158265707397</c:v>
                </c:pt>
                <c:pt idx="7">
                  <c:v>0.69200186005550546</c:v>
                </c:pt>
                <c:pt idx="8">
                  <c:v>0.66994936936190208</c:v>
                </c:pt>
                <c:pt idx="9">
                  <c:v>0.65125299704905948</c:v>
                </c:pt>
                <c:pt idx="10">
                  <c:v>0.63082722266395741</c:v>
                </c:pt>
                <c:pt idx="11">
                  <c:v>0.60719498685145445</c:v>
                </c:pt>
                <c:pt idx="12">
                  <c:v>0.57931747158602109</c:v>
                </c:pt>
                <c:pt idx="13">
                  <c:v>0.54959988465143106</c:v>
                </c:pt>
                <c:pt idx="14">
                  <c:v>0.51439674665336899</c:v>
                </c:pt>
                <c:pt idx="15">
                  <c:v>0.47240985478870934</c:v>
                </c:pt>
                <c:pt idx="16">
                  <c:v>0.43087327423884292</c:v>
                </c:pt>
                <c:pt idx="17">
                  <c:v>0.38991667999272123</c:v>
                </c:pt>
                <c:pt idx="18">
                  <c:v>0.3521849888795186</c:v>
                </c:pt>
                <c:pt idx="19">
                  <c:v>0.29845981008867761</c:v>
                </c:pt>
                <c:pt idx="20">
                  <c:v>0.27409137158740493</c:v>
                </c:pt>
                <c:pt idx="21">
                  <c:v>0.25909870575393729</c:v>
                </c:pt>
                <c:pt idx="22">
                  <c:v>0.23058703570086111</c:v>
                </c:pt>
                <c:pt idx="23">
                  <c:v>0.2264493197695796</c:v>
                </c:pt>
                <c:pt idx="24">
                  <c:v>0.20860290260535064</c:v>
                </c:pt>
                <c:pt idx="25">
                  <c:v>0.20102958125240103</c:v>
                </c:pt>
              </c:numCache>
            </c:numRef>
          </c:yVal>
          <c:smooth val="1"/>
        </c:ser>
        <c:ser>
          <c:idx val="10"/>
          <c:order val="11"/>
          <c:tx>
            <c:v>6th heat +24 hrs run QE</c:v>
          </c:tx>
          <c:spPr>
            <a:ln>
              <a:solidFill>
                <a:srgbClr val="7030A0"/>
              </a:solidFill>
            </a:ln>
          </c:spPr>
          <c:marker>
            <c:symbol val="triang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'75101 QE'!$A$227:$A$307</c:f>
              <c:numCache>
                <c:formatCode>General</c:formatCode>
                <c:ptCount val="81"/>
                <c:pt idx="0">
                  <c:v>650</c:v>
                </c:pt>
                <c:pt idx="1">
                  <c:v>652</c:v>
                </c:pt>
                <c:pt idx="2">
                  <c:v>654</c:v>
                </c:pt>
                <c:pt idx="3">
                  <c:v>656</c:v>
                </c:pt>
                <c:pt idx="4">
                  <c:v>658</c:v>
                </c:pt>
                <c:pt idx="5">
                  <c:v>660</c:v>
                </c:pt>
                <c:pt idx="6">
                  <c:v>662</c:v>
                </c:pt>
                <c:pt idx="7">
                  <c:v>664</c:v>
                </c:pt>
                <c:pt idx="8">
                  <c:v>666</c:v>
                </c:pt>
                <c:pt idx="9">
                  <c:v>668</c:v>
                </c:pt>
                <c:pt idx="10">
                  <c:v>670</c:v>
                </c:pt>
                <c:pt idx="11">
                  <c:v>672</c:v>
                </c:pt>
                <c:pt idx="12">
                  <c:v>674</c:v>
                </c:pt>
                <c:pt idx="13">
                  <c:v>676</c:v>
                </c:pt>
                <c:pt idx="14">
                  <c:v>678</c:v>
                </c:pt>
                <c:pt idx="15">
                  <c:v>680</c:v>
                </c:pt>
                <c:pt idx="16">
                  <c:v>682</c:v>
                </c:pt>
                <c:pt idx="17">
                  <c:v>684</c:v>
                </c:pt>
                <c:pt idx="18">
                  <c:v>686</c:v>
                </c:pt>
                <c:pt idx="19">
                  <c:v>688</c:v>
                </c:pt>
                <c:pt idx="20">
                  <c:v>690</c:v>
                </c:pt>
                <c:pt idx="21">
                  <c:v>692</c:v>
                </c:pt>
                <c:pt idx="22">
                  <c:v>694</c:v>
                </c:pt>
                <c:pt idx="23">
                  <c:v>696</c:v>
                </c:pt>
                <c:pt idx="24">
                  <c:v>698</c:v>
                </c:pt>
                <c:pt idx="25">
                  <c:v>700</c:v>
                </c:pt>
                <c:pt idx="26">
                  <c:v>702</c:v>
                </c:pt>
                <c:pt idx="27">
                  <c:v>704</c:v>
                </c:pt>
                <c:pt idx="28">
                  <c:v>706</c:v>
                </c:pt>
                <c:pt idx="29">
                  <c:v>708</c:v>
                </c:pt>
                <c:pt idx="30">
                  <c:v>710</c:v>
                </c:pt>
                <c:pt idx="31">
                  <c:v>712</c:v>
                </c:pt>
                <c:pt idx="32">
                  <c:v>714</c:v>
                </c:pt>
                <c:pt idx="33">
                  <c:v>716</c:v>
                </c:pt>
                <c:pt idx="34">
                  <c:v>718</c:v>
                </c:pt>
                <c:pt idx="35">
                  <c:v>720</c:v>
                </c:pt>
                <c:pt idx="36">
                  <c:v>722</c:v>
                </c:pt>
                <c:pt idx="37">
                  <c:v>724</c:v>
                </c:pt>
                <c:pt idx="38">
                  <c:v>726</c:v>
                </c:pt>
                <c:pt idx="39">
                  <c:v>728</c:v>
                </c:pt>
                <c:pt idx="40">
                  <c:v>730</c:v>
                </c:pt>
                <c:pt idx="41">
                  <c:v>732</c:v>
                </c:pt>
                <c:pt idx="42">
                  <c:v>734</c:v>
                </c:pt>
                <c:pt idx="43">
                  <c:v>736</c:v>
                </c:pt>
                <c:pt idx="44">
                  <c:v>738</c:v>
                </c:pt>
                <c:pt idx="45">
                  <c:v>740</c:v>
                </c:pt>
                <c:pt idx="46">
                  <c:v>742</c:v>
                </c:pt>
                <c:pt idx="47">
                  <c:v>744</c:v>
                </c:pt>
                <c:pt idx="48">
                  <c:v>746</c:v>
                </c:pt>
                <c:pt idx="49">
                  <c:v>748</c:v>
                </c:pt>
                <c:pt idx="50">
                  <c:v>750</c:v>
                </c:pt>
                <c:pt idx="51">
                  <c:v>752</c:v>
                </c:pt>
                <c:pt idx="52">
                  <c:v>754</c:v>
                </c:pt>
                <c:pt idx="53">
                  <c:v>756</c:v>
                </c:pt>
                <c:pt idx="54">
                  <c:v>758</c:v>
                </c:pt>
                <c:pt idx="55">
                  <c:v>760</c:v>
                </c:pt>
                <c:pt idx="56">
                  <c:v>762</c:v>
                </c:pt>
                <c:pt idx="57">
                  <c:v>764</c:v>
                </c:pt>
                <c:pt idx="58">
                  <c:v>766</c:v>
                </c:pt>
                <c:pt idx="59">
                  <c:v>768</c:v>
                </c:pt>
                <c:pt idx="60">
                  <c:v>770</c:v>
                </c:pt>
                <c:pt idx="61">
                  <c:v>772</c:v>
                </c:pt>
                <c:pt idx="62">
                  <c:v>774</c:v>
                </c:pt>
                <c:pt idx="63">
                  <c:v>776</c:v>
                </c:pt>
                <c:pt idx="64">
                  <c:v>778</c:v>
                </c:pt>
                <c:pt idx="65">
                  <c:v>780</c:v>
                </c:pt>
                <c:pt idx="66">
                  <c:v>782</c:v>
                </c:pt>
                <c:pt idx="67">
                  <c:v>784</c:v>
                </c:pt>
                <c:pt idx="68">
                  <c:v>786</c:v>
                </c:pt>
                <c:pt idx="69">
                  <c:v>788</c:v>
                </c:pt>
                <c:pt idx="70">
                  <c:v>790</c:v>
                </c:pt>
                <c:pt idx="71">
                  <c:v>792</c:v>
                </c:pt>
                <c:pt idx="72">
                  <c:v>794</c:v>
                </c:pt>
                <c:pt idx="73">
                  <c:v>796</c:v>
                </c:pt>
                <c:pt idx="74">
                  <c:v>798</c:v>
                </c:pt>
                <c:pt idx="75">
                  <c:v>800</c:v>
                </c:pt>
                <c:pt idx="76">
                  <c:v>802</c:v>
                </c:pt>
                <c:pt idx="77">
                  <c:v>804</c:v>
                </c:pt>
                <c:pt idx="78">
                  <c:v>806</c:v>
                </c:pt>
                <c:pt idx="79">
                  <c:v>808</c:v>
                </c:pt>
                <c:pt idx="80">
                  <c:v>810</c:v>
                </c:pt>
              </c:numCache>
            </c:numRef>
          </c:xVal>
          <c:yVal>
            <c:numRef>
              <c:f>'75101 QE'!$F$227:$F$307</c:f>
              <c:numCache>
                <c:formatCode>General</c:formatCode>
                <c:ptCount val="81"/>
                <c:pt idx="0">
                  <c:v>2.856787165503277</c:v>
                </c:pt>
                <c:pt idx="1">
                  <c:v>2.6453107503178468</c:v>
                </c:pt>
                <c:pt idx="2">
                  <c:v>2.3960327591938553</c:v>
                </c:pt>
                <c:pt idx="3">
                  <c:v>2.1958532754619822</c:v>
                </c:pt>
                <c:pt idx="4">
                  <c:v>2.0280726124608437</c:v>
                </c:pt>
                <c:pt idx="5">
                  <c:v>1.8585172647124719</c:v>
                </c:pt>
                <c:pt idx="6">
                  <c:v>1.7366973131356966</c:v>
                </c:pt>
                <c:pt idx="7">
                  <c:v>1.6308917358905546</c:v>
                </c:pt>
                <c:pt idx="8">
                  <c:v>1.5539323316957301</c:v>
                </c:pt>
                <c:pt idx="9">
                  <c:v>1.4950350768231375</c:v>
                </c:pt>
                <c:pt idx="10">
                  <c:v>1.4366388813756585</c:v>
                </c:pt>
                <c:pt idx="11">
                  <c:v>1.381993871591767</c:v>
                </c:pt>
                <c:pt idx="12">
                  <c:v>1.3376357318046646</c:v>
                </c:pt>
                <c:pt idx="13">
                  <c:v>1.2977250660915309</c:v>
                </c:pt>
                <c:pt idx="14">
                  <c:v>1.2749922333978128</c:v>
                </c:pt>
                <c:pt idx="15">
                  <c:v>1.2356232416392485</c:v>
                </c:pt>
                <c:pt idx="16">
                  <c:v>1.1997676698007043</c:v>
                </c:pt>
                <c:pt idx="17">
                  <c:v>1.1740586936333763</c:v>
                </c:pt>
                <c:pt idx="18">
                  <c:v>1.1583847133004557</c:v>
                </c:pt>
                <c:pt idx="19">
                  <c:v>1.116116636558754</c:v>
                </c:pt>
                <c:pt idx="20">
                  <c:v>1.081634124279953</c:v>
                </c:pt>
                <c:pt idx="21">
                  <c:v>1.0616612351157644</c:v>
                </c:pt>
                <c:pt idx="22">
                  <c:v>1.0340493122002885</c:v>
                </c:pt>
                <c:pt idx="23">
                  <c:v>1.0183421617028803</c:v>
                </c:pt>
                <c:pt idx="24">
                  <c:v>0.99061303851881233</c:v>
                </c:pt>
                <c:pt idx="25">
                  <c:v>0.95873075890090731</c:v>
                </c:pt>
                <c:pt idx="26">
                  <c:v>0.94291311682616019</c:v>
                </c:pt>
                <c:pt idx="27">
                  <c:v>0.92018323522265288</c:v>
                </c:pt>
                <c:pt idx="28">
                  <c:v>0.9026009232598099</c:v>
                </c:pt>
                <c:pt idx="29">
                  <c:v>0.89061347892884712</c:v>
                </c:pt>
                <c:pt idx="30">
                  <c:v>0.87736926691969064</c:v>
                </c:pt>
                <c:pt idx="31">
                  <c:v>0.85577994902738586</c:v>
                </c:pt>
                <c:pt idx="32">
                  <c:v>0.84395623477009452</c:v>
                </c:pt>
                <c:pt idx="33">
                  <c:v>0.82983330167911884</c:v>
                </c:pt>
                <c:pt idx="34">
                  <c:v>0.81422219759587999</c:v>
                </c:pt>
                <c:pt idx="35">
                  <c:v>0.80350621432264691</c:v>
                </c:pt>
                <c:pt idx="36">
                  <c:v>0.78744551134445517</c:v>
                </c:pt>
                <c:pt idx="37">
                  <c:v>0.77631220731509198</c:v>
                </c:pt>
                <c:pt idx="38">
                  <c:v>0.76250015940658011</c:v>
                </c:pt>
                <c:pt idx="39">
                  <c:v>0.7519987091331003</c:v>
                </c:pt>
                <c:pt idx="40">
                  <c:v>0.74593135281964162</c:v>
                </c:pt>
                <c:pt idx="41">
                  <c:v>0.72578768871388266</c:v>
                </c:pt>
                <c:pt idx="42">
                  <c:v>0.71514479519366403</c:v>
                </c:pt>
                <c:pt idx="43">
                  <c:v>0.69285096999135798</c:v>
                </c:pt>
                <c:pt idx="44">
                  <c:v>0.68236987621104017</c:v>
                </c:pt>
                <c:pt idx="45">
                  <c:v>0.66595802720303476</c:v>
                </c:pt>
                <c:pt idx="46">
                  <c:v>0.6498074076404774</c:v>
                </c:pt>
                <c:pt idx="47">
                  <c:v>0.63020375492235026</c:v>
                </c:pt>
                <c:pt idx="48">
                  <c:v>0.61418746312760275</c:v>
                </c:pt>
                <c:pt idx="49">
                  <c:v>0.59625866319771292</c:v>
                </c:pt>
                <c:pt idx="50">
                  <c:v>0.56775923343380263</c:v>
                </c:pt>
                <c:pt idx="51">
                  <c:v>0.55362892285909282</c:v>
                </c:pt>
                <c:pt idx="52">
                  <c:v>0.52351359478792125</c:v>
                </c:pt>
                <c:pt idx="53">
                  <c:v>0.51096899258567474</c:v>
                </c:pt>
                <c:pt idx="54">
                  <c:v>0.4888218430758276</c:v>
                </c:pt>
                <c:pt idx="55">
                  <c:v>0.47849146755685618</c:v>
                </c:pt>
                <c:pt idx="56">
                  <c:v>0.46245842079311017</c:v>
                </c:pt>
                <c:pt idx="57">
                  <c:v>0.44899279843639356</c:v>
                </c:pt>
                <c:pt idx="58">
                  <c:v>0.42471753056985628</c:v>
                </c:pt>
                <c:pt idx="59">
                  <c:v>0.40907505261231586</c:v>
                </c:pt>
                <c:pt idx="60">
                  <c:v>0.38973735705681478</c:v>
                </c:pt>
                <c:pt idx="61">
                  <c:v>0.3709002320094299</c:v>
                </c:pt>
                <c:pt idx="62">
                  <c:v>0.34452822943053063</c:v>
                </c:pt>
                <c:pt idx="63">
                  <c:v>0.31689294081336156</c:v>
                </c:pt>
                <c:pt idx="64">
                  <c:v>0.28720630032981637</c:v>
                </c:pt>
                <c:pt idx="65">
                  <c:v>0.25664508886039311</c:v>
                </c:pt>
                <c:pt idx="66">
                  <c:v>0.22549698709853111</c:v>
                </c:pt>
                <c:pt idx="67">
                  <c:v>0.19623815912919787</c:v>
                </c:pt>
                <c:pt idx="68">
                  <c:v>0.1662635171373914</c:v>
                </c:pt>
                <c:pt idx="69">
                  <c:v>0.13484019615509715</c:v>
                </c:pt>
                <c:pt idx="70">
                  <c:v>0.11086585648391921</c:v>
                </c:pt>
                <c:pt idx="71">
                  <c:v>9.3140833650881827E-2</c:v>
                </c:pt>
                <c:pt idx="72">
                  <c:v>7.2707994427638076E-2</c:v>
                </c:pt>
                <c:pt idx="73">
                  <c:v>6.2242959389617436E-2</c:v>
                </c:pt>
                <c:pt idx="74">
                  <c:v>4.9827849164817299E-2</c:v>
                </c:pt>
                <c:pt idx="75">
                  <c:v>4.216447800393959E-2</c:v>
                </c:pt>
                <c:pt idx="76">
                  <c:v>3.5695131220407759E-2</c:v>
                </c:pt>
                <c:pt idx="77">
                  <c:v>3.1291351026516659E-2</c:v>
                </c:pt>
                <c:pt idx="78">
                  <c:v>3.0686084731009578E-2</c:v>
                </c:pt>
                <c:pt idx="79">
                  <c:v>2.6439410245372365E-2</c:v>
                </c:pt>
                <c:pt idx="80">
                  <c:v>2.7973375314165765E-2</c:v>
                </c:pt>
              </c:numCache>
            </c:numRef>
          </c:yVal>
          <c:smooth val="1"/>
        </c:ser>
        <c:ser>
          <c:idx val="12"/>
          <c:order val="12"/>
          <c:tx>
            <c:v>6th heat +72 hours</c:v>
          </c:tx>
          <c:xVal>
            <c:numRef>
              <c:f>'75101 QE'!$D$310:$D$390</c:f>
              <c:numCache>
                <c:formatCode>General</c:formatCode>
                <c:ptCount val="81"/>
                <c:pt idx="0">
                  <c:v>650</c:v>
                </c:pt>
                <c:pt idx="1">
                  <c:v>652</c:v>
                </c:pt>
                <c:pt idx="2">
                  <c:v>654</c:v>
                </c:pt>
                <c:pt idx="3">
                  <c:v>656</c:v>
                </c:pt>
                <c:pt idx="4">
                  <c:v>658</c:v>
                </c:pt>
                <c:pt idx="5">
                  <c:v>660</c:v>
                </c:pt>
                <c:pt idx="6">
                  <c:v>662</c:v>
                </c:pt>
                <c:pt idx="7">
                  <c:v>664</c:v>
                </c:pt>
                <c:pt idx="8">
                  <c:v>666</c:v>
                </c:pt>
                <c:pt idx="9">
                  <c:v>668</c:v>
                </c:pt>
                <c:pt idx="10">
                  <c:v>670</c:v>
                </c:pt>
                <c:pt idx="11">
                  <c:v>672</c:v>
                </c:pt>
                <c:pt idx="12">
                  <c:v>674</c:v>
                </c:pt>
                <c:pt idx="13">
                  <c:v>676</c:v>
                </c:pt>
                <c:pt idx="14">
                  <c:v>678</c:v>
                </c:pt>
                <c:pt idx="15">
                  <c:v>680</c:v>
                </c:pt>
                <c:pt idx="16">
                  <c:v>682</c:v>
                </c:pt>
                <c:pt idx="17">
                  <c:v>684</c:v>
                </c:pt>
                <c:pt idx="18">
                  <c:v>686</c:v>
                </c:pt>
                <c:pt idx="19">
                  <c:v>688</c:v>
                </c:pt>
                <c:pt idx="20">
                  <c:v>690</c:v>
                </c:pt>
                <c:pt idx="21">
                  <c:v>692</c:v>
                </c:pt>
                <c:pt idx="22">
                  <c:v>694</c:v>
                </c:pt>
                <c:pt idx="23">
                  <c:v>696</c:v>
                </c:pt>
                <c:pt idx="24">
                  <c:v>698</c:v>
                </c:pt>
                <c:pt idx="25">
                  <c:v>700</c:v>
                </c:pt>
                <c:pt idx="26">
                  <c:v>702</c:v>
                </c:pt>
                <c:pt idx="27">
                  <c:v>704</c:v>
                </c:pt>
                <c:pt idx="28">
                  <c:v>706</c:v>
                </c:pt>
                <c:pt idx="29">
                  <c:v>708</c:v>
                </c:pt>
                <c:pt idx="30">
                  <c:v>710</c:v>
                </c:pt>
                <c:pt idx="31">
                  <c:v>712</c:v>
                </c:pt>
                <c:pt idx="32">
                  <c:v>714</c:v>
                </c:pt>
                <c:pt idx="33">
                  <c:v>716</c:v>
                </c:pt>
                <c:pt idx="34">
                  <c:v>718</c:v>
                </c:pt>
                <c:pt idx="35">
                  <c:v>720</c:v>
                </c:pt>
                <c:pt idx="36">
                  <c:v>722</c:v>
                </c:pt>
                <c:pt idx="37">
                  <c:v>724</c:v>
                </c:pt>
                <c:pt idx="38">
                  <c:v>726</c:v>
                </c:pt>
                <c:pt idx="39">
                  <c:v>728</c:v>
                </c:pt>
                <c:pt idx="40">
                  <c:v>730</c:v>
                </c:pt>
                <c:pt idx="41">
                  <c:v>732</c:v>
                </c:pt>
                <c:pt idx="42">
                  <c:v>734</c:v>
                </c:pt>
                <c:pt idx="43">
                  <c:v>736</c:v>
                </c:pt>
                <c:pt idx="44">
                  <c:v>738</c:v>
                </c:pt>
                <c:pt idx="45">
                  <c:v>740</c:v>
                </c:pt>
                <c:pt idx="46">
                  <c:v>742</c:v>
                </c:pt>
                <c:pt idx="47">
                  <c:v>744</c:v>
                </c:pt>
                <c:pt idx="48">
                  <c:v>746</c:v>
                </c:pt>
                <c:pt idx="49">
                  <c:v>748</c:v>
                </c:pt>
                <c:pt idx="50">
                  <c:v>750</c:v>
                </c:pt>
                <c:pt idx="51">
                  <c:v>752</c:v>
                </c:pt>
                <c:pt idx="52">
                  <c:v>754</c:v>
                </c:pt>
                <c:pt idx="53">
                  <c:v>756</c:v>
                </c:pt>
                <c:pt idx="54">
                  <c:v>758</c:v>
                </c:pt>
                <c:pt idx="55">
                  <c:v>760</c:v>
                </c:pt>
                <c:pt idx="56">
                  <c:v>762</c:v>
                </c:pt>
                <c:pt idx="57">
                  <c:v>764</c:v>
                </c:pt>
                <c:pt idx="58">
                  <c:v>766</c:v>
                </c:pt>
                <c:pt idx="59">
                  <c:v>768</c:v>
                </c:pt>
                <c:pt idx="60">
                  <c:v>770</c:v>
                </c:pt>
                <c:pt idx="61">
                  <c:v>772</c:v>
                </c:pt>
                <c:pt idx="62">
                  <c:v>774</c:v>
                </c:pt>
                <c:pt idx="63">
                  <c:v>776</c:v>
                </c:pt>
                <c:pt idx="64">
                  <c:v>778</c:v>
                </c:pt>
                <c:pt idx="65">
                  <c:v>780</c:v>
                </c:pt>
                <c:pt idx="66">
                  <c:v>782</c:v>
                </c:pt>
                <c:pt idx="67">
                  <c:v>784</c:v>
                </c:pt>
                <c:pt idx="68">
                  <c:v>786</c:v>
                </c:pt>
                <c:pt idx="69">
                  <c:v>788</c:v>
                </c:pt>
                <c:pt idx="70">
                  <c:v>790</c:v>
                </c:pt>
                <c:pt idx="71">
                  <c:v>792</c:v>
                </c:pt>
                <c:pt idx="72">
                  <c:v>794</c:v>
                </c:pt>
                <c:pt idx="73">
                  <c:v>796</c:v>
                </c:pt>
                <c:pt idx="74">
                  <c:v>798</c:v>
                </c:pt>
                <c:pt idx="75">
                  <c:v>800</c:v>
                </c:pt>
                <c:pt idx="76">
                  <c:v>802</c:v>
                </c:pt>
                <c:pt idx="77">
                  <c:v>804</c:v>
                </c:pt>
                <c:pt idx="78">
                  <c:v>806</c:v>
                </c:pt>
                <c:pt idx="79">
                  <c:v>808</c:v>
                </c:pt>
                <c:pt idx="80">
                  <c:v>810</c:v>
                </c:pt>
              </c:numCache>
            </c:numRef>
          </c:xVal>
          <c:yVal>
            <c:numRef>
              <c:f>'75101 QE'!$F$310:$F$390</c:f>
              <c:numCache>
                <c:formatCode>General</c:formatCode>
                <c:ptCount val="81"/>
                <c:pt idx="0">
                  <c:v>2.2913751612316742</c:v>
                </c:pt>
                <c:pt idx="1">
                  <c:v>2.0991032017818569</c:v>
                </c:pt>
                <c:pt idx="2">
                  <c:v>1.8842447480039581</c:v>
                </c:pt>
                <c:pt idx="3">
                  <c:v>1.711081223966642</c:v>
                </c:pt>
                <c:pt idx="4">
                  <c:v>1.5823603703317421</c:v>
                </c:pt>
                <c:pt idx="5">
                  <c:v>1.4370332217357713</c:v>
                </c:pt>
                <c:pt idx="6">
                  <c:v>1.3292862575455613</c:v>
                </c:pt>
                <c:pt idx="7">
                  <c:v>1.2499907622186996</c:v>
                </c:pt>
                <c:pt idx="8">
                  <c:v>1.1883346865265607</c:v>
                </c:pt>
                <c:pt idx="9">
                  <c:v>1.121947841804201</c:v>
                </c:pt>
                <c:pt idx="10">
                  <c:v>1.0960787063377462</c:v>
                </c:pt>
                <c:pt idx="11">
                  <c:v>1.0325201446512371</c:v>
                </c:pt>
                <c:pt idx="12">
                  <c:v>0.98430468065970089</c:v>
                </c:pt>
                <c:pt idx="13">
                  <c:v>0.95657980319945668</c:v>
                </c:pt>
                <c:pt idx="14">
                  <c:v>0.92608154513635121</c:v>
                </c:pt>
                <c:pt idx="15">
                  <c:v>0.88803706789350778</c:v>
                </c:pt>
                <c:pt idx="16">
                  <c:v>0.857210472342253</c:v>
                </c:pt>
                <c:pt idx="17">
                  <c:v>0.83498960432714897</c:v>
                </c:pt>
                <c:pt idx="18">
                  <c:v>0.80416161419737575</c:v>
                </c:pt>
                <c:pt idx="19">
                  <c:v>0.77419189438988234</c:v>
                </c:pt>
                <c:pt idx="20">
                  <c:v>0.75223294531224105</c:v>
                </c:pt>
                <c:pt idx="21">
                  <c:v>0.73058477679923861</c:v>
                </c:pt>
                <c:pt idx="22">
                  <c:v>0.70826276012105249</c:v>
                </c:pt>
                <c:pt idx="23">
                  <c:v>0.68191246299728558</c:v>
                </c:pt>
                <c:pt idx="24">
                  <c:v>0.66305060723671239</c:v>
                </c:pt>
                <c:pt idx="25">
                  <c:v>0.64142804538042053</c:v>
                </c:pt>
                <c:pt idx="26">
                  <c:v>0.62474458806603472</c:v>
                </c:pt>
                <c:pt idx="27">
                  <c:v>0.60833168463745169</c:v>
                </c:pt>
                <c:pt idx="28">
                  <c:v>0.5883086136782758</c:v>
                </c:pt>
                <c:pt idx="29">
                  <c:v>0.57394258665445119</c:v>
                </c:pt>
                <c:pt idx="30">
                  <c:v>0.56553011922384733</c:v>
                </c:pt>
                <c:pt idx="31">
                  <c:v>0.55001407206263153</c:v>
                </c:pt>
                <c:pt idx="32">
                  <c:v>0.5370740857174684</c:v>
                </c:pt>
                <c:pt idx="33">
                  <c:v>0.52668565386379318</c:v>
                </c:pt>
                <c:pt idx="34">
                  <c:v>0.5112318537113244</c:v>
                </c:pt>
                <c:pt idx="35">
                  <c:v>0.50321869545265452</c:v>
                </c:pt>
                <c:pt idx="36">
                  <c:v>0.49164671854661751</c:v>
                </c:pt>
                <c:pt idx="37">
                  <c:v>0.47985054025608309</c:v>
                </c:pt>
                <c:pt idx="38">
                  <c:v>0.46978375914391973</c:v>
                </c:pt>
                <c:pt idx="39">
                  <c:v>0.45975791631036289</c:v>
                </c:pt>
                <c:pt idx="40">
                  <c:v>0.44990890073554224</c:v>
                </c:pt>
                <c:pt idx="41">
                  <c:v>0.43984041796533752</c:v>
                </c:pt>
                <c:pt idx="42">
                  <c:v>0.42902606747824618</c:v>
                </c:pt>
                <c:pt idx="43">
                  <c:v>0.41769887529432387</c:v>
                </c:pt>
                <c:pt idx="44">
                  <c:v>0.40464536652765393</c:v>
                </c:pt>
                <c:pt idx="45">
                  <c:v>0.39712433427903043</c:v>
                </c:pt>
                <c:pt idx="46">
                  <c:v>0.3840355811174998</c:v>
                </c:pt>
                <c:pt idx="47">
                  <c:v>0.36944537721065596</c:v>
                </c:pt>
                <c:pt idx="48">
                  <c:v>0.35851977249781847</c:v>
                </c:pt>
                <c:pt idx="49">
                  <c:v>0.34541700446897472</c:v>
                </c:pt>
                <c:pt idx="50">
                  <c:v>0.33528545119705339</c:v>
                </c:pt>
                <c:pt idx="51">
                  <c:v>0.3262400728069379</c:v>
                </c:pt>
                <c:pt idx="52">
                  <c:v>0.31362488568677493</c:v>
                </c:pt>
                <c:pt idx="53">
                  <c:v>0.30021695644738849</c:v>
                </c:pt>
                <c:pt idx="54">
                  <c:v>0.291548247509551</c:v>
                </c:pt>
                <c:pt idx="55">
                  <c:v>0.27773768335906673</c:v>
                </c:pt>
                <c:pt idx="56">
                  <c:v>0.26809558420414015</c:v>
                </c:pt>
                <c:pt idx="57">
                  <c:v>0.26068794540150214</c:v>
                </c:pt>
                <c:pt idx="58">
                  <c:v>0.24882471729999897</c:v>
                </c:pt>
                <c:pt idx="59">
                  <c:v>0.23618297361743759</c:v>
                </c:pt>
                <c:pt idx="60">
                  <c:v>0.22400379756850128</c:v>
                </c:pt>
                <c:pt idx="61">
                  <c:v>0.21044825843044182</c:v>
                </c:pt>
                <c:pt idx="62">
                  <c:v>0.1946762112386651</c:v>
                </c:pt>
                <c:pt idx="63">
                  <c:v>0.1769586239372756</c:v>
                </c:pt>
                <c:pt idx="64">
                  <c:v>0.16064382916862374</c:v>
                </c:pt>
                <c:pt idx="65">
                  <c:v>0.14219981448668223</c:v>
                </c:pt>
                <c:pt idx="66">
                  <c:v>0.126432115876945</c:v>
                </c:pt>
                <c:pt idx="67">
                  <c:v>0.10755381728288131</c:v>
                </c:pt>
                <c:pt idx="68">
                  <c:v>9.2414404103075609E-2</c:v>
                </c:pt>
                <c:pt idx="69">
                  <c:v>7.3601847157869563E-2</c:v>
                </c:pt>
                <c:pt idx="70">
                  <c:v>6.1670239423185738E-2</c:v>
                </c:pt>
                <c:pt idx="71">
                  <c:v>5.2728247661029459E-2</c:v>
                </c:pt>
                <c:pt idx="72">
                  <c:v>4.2207486111392273E-2</c:v>
                </c:pt>
                <c:pt idx="73">
                  <c:v>3.6733280832817454E-2</c:v>
                </c:pt>
                <c:pt idx="74">
                  <c:v>3.0612140864202865E-2</c:v>
                </c:pt>
                <c:pt idx="75">
                  <c:v>2.6569425599276345E-2</c:v>
                </c:pt>
                <c:pt idx="76">
                  <c:v>2.396714129931778E-2</c:v>
                </c:pt>
                <c:pt idx="77">
                  <c:v>2.1565713396035472E-2</c:v>
                </c:pt>
                <c:pt idx="78">
                  <c:v>2.2700717743281591E-2</c:v>
                </c:pt>
                <c:pt idx="79">
                  <c:v>1.9682466171928394E-2</c:v>
                </c:pt>
                <c:pt idx="80">
                  <c:v>2.2128734065511604E-2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302912"/>
        <c:axId val="151301120"/>
      </c:scatterChart>
      <c:valAx>
        <c:axId val="151279488"/>
        <c:scaling>
          <c:orientation val="minMax"/>
          <c:max val="800"/>
          <c:min val="75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spPr>
          <a:ln w="25400">
            <a:solidFill>
              <a:schemeClr val="tx1"/>
            </a:solidFill>
          </a:ln>
        </c:spPr>
        <c:crossAx val="151299200"/>
        <c:crosses val="autoZero"/>
        <c:crossBetween val="midCat"/>
        <c:minorUnit val="5"/>
      </c:valAx>
      <c:valAx>
        <c:axId val="15129920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Polarization (%)</a:t>
                </a:r>
              </a:p>
            </c:rich>
          </c:tx>
          <c:layout>
            <c:manualLayout>
              <c:xMode val="edge"/>
              <c:yMode val="edge"/>
              <c:x val="3.1042873053731729E-2"/>
              <c:y val="0.393590367414118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crossAx val="151279488"/>
        <c:crosses val="autoZero"/>
        <c:crossBetween val="midCat"/>
      </c:valAx>
      <c:valAx>
        <c:axId val="15130112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crossAx val="151302912"/>
        <c:crosses val="max"/>
        <c:crossBetween val="midCat"/>
      </c:valAx>
      <c:valAx>
        <c:axId val="151302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301120"/>
        <c:crosses val="autoZero"/>
        <c:crossBetween val="midCat"/>
      </c:valAx>
      <c:spPr>
        <a:ln w="25400" cmpd="sng"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5036881905389008"/>
          <c:y val="6.8189855263525848E-2"/>
          <c:w val="0.24291733146640107"/>
          <c:h val="0.5257399599243642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400" baseline="0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Sample#</a:t>
            </a:r>
            <a:r>
              <a:rPr lang="en-US" baseline="0"/>
              <a:t> 75102 (DBR) </a:t>
            </a:r>
            <a:endParaRPr lang="en-US"/>
          </a:p>
        </c:rich>
      </c:tx>
      <c:layout>
        <c:manualLayout>
          <c:xMode val="edge"/>
          <c:yMode val="edge"/>
          <c:x val="0.20300791204399563"/>
          <c:y val="2.84119736174530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73551773770214"/>
          <c:y val="0.10067119944043146"/>
          <c:w val="0.59259798526754548"/>
          <c:h val="0.78349448046935311"/>
        </c:manualLayout>
      </c:layout>
      <c:scatterChart>
        <c:scatterStyle val="smoothMarker"/>
        <c:varyColors val="0"/>
        <c:ser>
          <c:idx val="1"/>
          <c:order val="1"/>
          <c:tx>
            <c:v>630C, 15 min</c:v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'75101 pol'!$G$2:$G$9</c:f>
                <c:numCache>
                  <c:formatCode>General</c:formatCode>
                  <c:ptCount val="8"/>
                  <c:pt idx="0">
                    <c:v>0.77114427860696511</c:v>
                  </c:pt>
                  <c:pt idx="1">
                    <c:v>1.0149253731343282</c:v>
                  </c:pt>
                  <c:pt idx="2">
                    <c:v>0.94029850746268651</c:v>
                  </c:pt>
                  <c:pt idx="3">
                    <c:v>0.86069651741293518</c:v>
                  </c:pt>
                  <c:pt idx="4">
                    <c:v>0.47661691542288553</c:v>
                  </c:pt>
                  <c:pt idx="5">
                    <c:v>0.77114427860696511</c:v>
                  </c:pt>
                  <c:pt idx="6">
                    <c:v>0.63184079601990051</c:v>
                  </c:pt>
                  <c:pt idx="7">
                    <c:v>0.9850746268656716</c:v>
                  </c:pt>
                </c:numCache>
              </c:numRef>
            </c:plus>
            <c:minus>
              <c:numRef>
                <c:f>'75101 pol'!$G$2:$G$9</c:f>
                <c:numCache>
                  <c:formatCode>General</c:formatCode>
                  <c:ptCount val="8"/>
                  <c:pt idx="0">
                    <c:v>0.77114427860696511</c:v>
                  </c:pt>
                  <c:pt idx="1">
                    <c:v>1.0149253731343282</c:v>
                  </c:pt>
                  <c:pt idx="2">
                    <c:v>0.94029850746268651</c:v>
                  </c:pt>
                  <c:pt idx="3">
                    <c:v>0.86069651741293518</c:v>
                  </c:pt>
                  <c:pt idx="4">
                    <c:v>0.47661691542288553</c:v>
                  </c:pt>
                  <c:pt idx="5">
                    <c:v>0.77114427860696511</c:v>
                  </c:pt>
                  <c:pt idx="6">
                    <c:v>0.63184079601990051</c:v>
                  </c:pt>
                  <c:pt idx="7">
                    <c:v>0.9850746268656716</c:v>
                  </c:pt>
                </c:numCache>
              </c:numRef>
            </c:minus>
          </c:errBars>
          <c:xVal>
            <c:numRef>
              <c:f>'75101 pol'!$C$2:$C$9</c:f>
              <c:numCache>
                <c:formatCode>General</c:formatCode>
                <c:ptCount val="8"/>
                <c:pt idx="0">
                  <c:v>750</c:v>
                </c:pt>
                <c:pt idx="1">
                  <c:v>755</c:v>
                </c:pt>
                <c:pt idx="2">
                  <c:v>760</c:v>
                </c:pt>
                <c:pt idx="3">
                  <c:v>765</c:v>
                </c:pt>
                <c:pt idx="4">
                  <c:v>770</c:v>
                </c:pt>
                <c:pt idx="5">
                  <c:v>775</c:v>
                </c:pt>
                <c:pt idx="6">
                  <c:v>780</c:v>
                </c:pt>
                <c:pt idx="7">
                  <c:v>785</c:v>
                </c:pt>
              </c:numCache>
            </c:numRef>
          </c:xVal>
          <c:yVal>
            <c:numRef>
              <c:f>'75101 pol'!$F$2:$F$9</c:f>
              <c:numCache>
                <c:formatCode>General</c:formatCode>
                <c:ptCount val="8"/>
                <c:pt idx="0">
                  <c:v>72.139303482587067</c:v>
                </c:pt>
                <c:pt idx="1">
                  <c:v>77.71144278606964</c:v>
                </c:pt>
                <c:pt idx="2">
                  <c:v>80.845771144278601</c:v>
                </c:pt>
                <c:pt idx="3">
                  <c:v>84.726368159203986</c:v>
                </c:pt>
                <c:pt idx="4">
                  <c:v>86.616915422885569</c:v>
                </c:pt>
                <c:pt idx="5">
                  <c:v>84.577114427860693</c:v>
                </c:pt>
                <c:pt idx="6">
                  <c:v>85.124378109452735</c:v>
                </c:pt>
                <c:pt idx="7">
                  <c:v>78.358208955223873</c:v>
                </c:pt>
              </c:numCache>
            </c:numRef>
          </c:yVal>
          <c:smooth val="1"/>
        </c:ser>
        <c:ser>
          <c:idx val="8"/>
          <c:order val="3"/>
          <c:tx>
            <c:v>6th heat pol</c:v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'75101 pol'!$C$37:$C$47</c:f>
              <c:numCache>
                <c:formatCode>General</c:formatCode>
                <c:ptCount val="11"/>
                <c:pt idx="0">
                  <c:v>750</c:v>
                </c:pt>
                <c:pt idx="1">
                  <c:v>755</c:v>
                </c:pt>
                <c:pt idx="2">
                  <c:v>760</c:v>
                </c:pt>
                <c:pt idx="3">
                  <c:v>765</c:v>
                </c:pt>
                <c:pt idx="4">
                  <c:v>770</c:v>
                </c:pt>
                <c:pt idx="5">
                  <c:v>775</c:v>
                </c:pt>
                <c:pt idx="6">
                  <c:v>780</c:v>
                </c:pt>
                <c:pt idx="7">
                  <c:v>785</c:v>
                </c:pt>
                <c:pt idx="8">
                  <c:v>790</c:v>
                </c:pt>
                <c:pt idx="9">
                  <c:v>795</c:v>
                </c:pt>
                <c:pt idx="10">
                  <c:v>800</c:v>
                </c:pt>
              </c:numCache>
            </c:numRef>
          </c:xVal>
          <c:yVal>
            <c:numRef>
              <c:f>'75101 pol'!$F$37:$F$47</c:f>
              <c:numCache>
                <c:formatCode>General</c:formatCode>
                <c:ptCount val="11"/>
                <c:pt idx="0">
                  <c:v>60.597014925373131</c:v>
                </c:pt>
                <c:pt idx="1">
                  <c:v>68.656716417910445</c:v>
                </c:pt>
                <c:pt idx="2">
                  <c:v>72.786069651741286</c:v>
                </c:pt>
                <c:pt idx="3">
                  <c:v>76.467661691542276</c:v>
                </c:pt>
                <c:pt idx="4">
                  <c:v>79.552238805970148</c:v>
                </c:pt>
                <c:pt idx="5">
                  <c:v>79.701492537313428</c:v>
                </c:pt>
                <c:pt idx="6">
                  <c:v>78.955223880597003</c:v>
                </c:pt>
                <c:pt idx="7">
                  <c:v>75.074626865671632</c:v>
                </c:pt>
                <c:pt idx="8">
                  <c:v>67.661691542288551</c:v>
                </c:pt>
                <c:pt idx="9">
                  <c:v>53.432835820895519</c:v>
                </c:pt>
                <c:pt idx="10">
                  <c:v>41.437810945273633</c:v>
                </c:pt>
              </c:numCache>
            </c:numRef>
          </c:yVal>
          <c:smooth val="1"/>
        </c:ser>
        <c:ser>
          <c:idx val="9"/>
          <c:order val="4"/>
          <c:tx>
            <c:v>6th heat+24 hrs run pol</c:v>
          </c:tx>
          <c:spPr>
            <a:ln>
              <a:solidFill>
                <a:srgbClr val="7030A0"/>
              </a:solidFill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'75101 pol'!$C$49:$C$55</c:f>
              <c:numCache>
                <c:formatCode>General</c:formatCode>
                <c:ptCount val="7"/>
                <c:pt idx="0">
                  <c:v>760</c:v>
                </c:pt>
                <c:pt idx="1">
                  <c:v>765</c:v>
                </c:pt>
                <c:pt idx="2">
                  <c:v>770</c:v>
                </c:pt>
                <c:pt idx="3">
                  <c:v>775</c:v>
                </c:pt>
                <c:pt idx="4">
                  <c:v>780</c:v>
                </c:pt>
                <c:pt idx="5">
                  <c:v>785</c:v>
                </c:pt>
                <c:pt idx="6">
                  <c:v>790</c:v>
                </c:pt>
              </c:numCache>
            </c:numRef>
          </c:xVal>
          <c:yVal>
            <c:numRef>
              <c:f>'75101 pol'!$F$49:$F$55</c:f>
              <c:numCache>
                <c:formatCode>General</c:formatCode>
                <c:ptCount val="7"/>
                <c:pt idx="0">
                  <c:v>74.626865671641781</c:v>
                </c:pt>
                <c:pt idx="1">
                  <c:v>77.810945273631845</c:v>
                </c:pt>
                <c:pt idx="2">
                  <c:v>79.950248756218897</c:v>
                </c:pt>
                <c:pt idx="3">
                  <c:v>78.159203980099505</c:v>
                </c:pt>
                <c:pt idx="4">
                  <c:v>76.96517412935323</c:v>
                </c:pt>
                <c:pt idx="5">
                  <c:v>76.666666666666657</c:v>
                </c:pt>
                <c:pt idx="6">
                  <c:v>68.756218905472636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978624"/>
        <c:axId val="163997184"/>
      </c:scatterChart>
      <c:scatterChart>
        <c:scatterStyle val="smoothMarker"/>
        <c:varyColors val="0"/>
        <c:ser>
          <c:idx val="2"/>
          <c:order val="0"/>
          <c:tx>
            <c:v>QE 75101 first heat</c:v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'75101 QE'!$A$3:$A$17</c:f>
              <c:numCache>
                <c:formatCode>General</c:formatCode>
                <c:ptCount val="15"/>
                <c:pt idx="0">
                  <c:v>730</c:v>
                </c:pt>
                <c:pt idx="1">
                  <c:v>735</c:v>
                </c:pt>
                <c:pt idx="2">
                  <c:v>740</c:v>
                </c:pt>
                <c:pt idx="3">
                  <c:v>745</c:v>
                </c:pt>
                <c:pt idx="4">
                  <c:v>750</c:v>
                </c:pt>
                <c:pt idx="5">
                  <c:v>755</c:v>
                </c:pt>
                <c:pt idx="6">
                  <c:v>760</c:v>
                </c:pt>
                <c:pt idx="7">
                  <c:v>765</c:v>
                </c:pt>
                <c:pt idx="8">
                  <c:v>770</c:v>
                </c:pt>
                <c:pt idx="9">
                  <c:v>775</c:v>
                </c:pt>
                <c:pt idx="10">
                  <c:v>780</c:v>
                </c:pt>
                <c:pt idx="11">
                  <c:v>785</c:v>
                </c:pt>
                <c:pt idx="12">
                  <c:v>790</c:v>
                </c:pt>
                <c:pt idx="13">
                  <c:v>795</c:v>
                </c:pt>
                <c:pt idx="14">
                  <c:v>800</c:v>
                </c:pt>
              </c:numCache>
            </c:numRef>
          </c:xVal>
          <c:yVal>
            <c:numRef>
              <c:f>'75101 QE'!$F$3:$F$17</c:f>
              <c:numCache>
                <c:formatCode>General</c:formatCode>
                <c:ptCount val="15"/>
                <c:pt idx="0">
                  <c:v>5.5507318932370348E-2</c:v>
                </c:pt>
                <c:pt idx="1">
                  <c:v>5.2097572597586739E-2</c:v>
                </c:pt>
                <c:pt idx="2">
                  <c:v>5.2207373489673865E-2</c:v>
                </c:pt>
                <c:pt idx="3">
                  <c:v>5.3204841392760847E-2</c:v>
                </c:pt>
                <c:pt idx="4">
                  <c:v>5.0340241261985767E-2</c:v>
                </c:pt>
                <c:pt idx="5">
                  <c:v>4.8207972810903992E-2</c:v>
                </c:pt>
                <c:pt idx="6">
                  <c:v>4.6903788664511011E-2</c:v>
                </c:pt>
                <c:pt idx="7">
                  <c:v>4.4489968713608483E-2</c:v>
                </c:pt>
                <c:pt idx="8">
                  <c:v>4.0185477664368835E-2</c:v>
                </c:pt>
                <c:pt idx="9">
                  <c:v>3.642147831947877E-2</c:v>
                </c:pt>
                <c:pt idx="10">
                  <c:v>2.998373467687547E-2</c:v>
                </c:pt>
                <c:pt idx="11">
                  <c:v>2.2240004718000146E-2</c:v>
                </c:pt>
                <c:pt idx="12">
                  <c:v>1.412457129945913E-2</c:v>
                </c:pt>
                <c:pt idx="13">
                  <c:v>9.5547828919514983E-3</c:v>
                </c:pt>
                <c:pt idx="14">
                  <c:v>7.1083819993129514E-3</c:v>
                </c:pt>
              </c:numCache>
            </c:numRef>
          </c:yVal>
          <c:smooth val="1"/>
        </c:ser>
        <c:ser>
          <c:idx val="7"/>
          <c:order val="2"/>
          <c:tx>
            <c:v>630C 6th heat QE</c:v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'75101 QE'!$A$89:$A$114</c:f>
              <c:numCache>
                <c:formatCode>General</c:formatCode>
                <c:ptCount val="26"/>
                <c:pt idx="0">
                  <c:v>750</c:v>
                </c:pt>
                <c:pt idx="1">
                  <c:v>752</c:v>
                </c:pt>
                <c:pt idx="2">
                  <c:v>754</c:v>
                </c:pt>
                <c:pt idx="3">
                  <c:v>756</c:v>
                </c:pt>
                <c:pt idx="4">
                  <c:v>758</c:v>
                </c:pt>
                <c:pt idx="5">
                  <c:v>760</c:v>
                </c:pt>
                <c:pt idx="6">
                  <c:v>762</c:v>
                </c:pt>
                <c:pt idx="7">
                  <c:v>764</c:v>
                </c:pt>
                <c:pt idx="8">
                  <c:v>766</c:v>
                </c:pt>
                <c:pt idx="9">
                  <c:v>768</c:v>
                </c:pt>
                <c:pt idx="10">
                  <c:v>770</c:v>
                </c:pt>
                <c:pt idx="11">
                  <c:v>772</c:v>
                </c:pt>
                <c:pt idx="12">
                  <c:v>774</c:v>
                </c:pt>
                <c:pt idx="13">
                  <c:v>776</c:v>
                </c:pt>
                <c:pt idx="14">
                  <c:v>778</c:v>
                </c:pt>
                <c:pt idx="15">
                  <c:v>780</c:v>
                </c:pt>
                <c:pt idx="16">
                  <c:v>782</c:v>
                </c:pt>
                <c:pt idx="17">
                  <c:v>784</c:v>
                </c:pt>
                <c:pt idx="18">
                  <c:v>786</c:v>
                </c:pt>
                <c:pt idx="19">
                  <c:v>788</c:v>
                </c:pt>
                <c:pt idx="20">
                  <c:v>790</c:v>
                </c:pt>
                <c:pt idx="21">
                  <c:v>792</c:v>
                </c:pt>
                <c:pt idx="22">
                  <c:v>794</c:v>
                </c:pt>
                <c:pt idx="23">
                  <c:v>796</c:v>
                </c:pt>
                <c:pt idx="24">
                  <c:v>798</c:v>
                </c:pt>
                <c:pt idx="25">
                  <c:v>800</c:v>
                </c:pt>
              </c:numCache>
            </c:numRef>
          </c:xVal>
          <c:yVal>
            <c:numRef>
              <c:f>'75101 QE'!$F$89:$F$114</c:f>
              <c:numCache>
                <c:formatCode>General</c:formatCode>
                <c:ptCount val="26"/>
                <c:pt idx="0">
                  <c:v>0.88632065871033394</c:v>
                </c:pt>
                <c:pt idx="1">
                  <c:v>0.79890503523493017</c:v>
                </c:pt>
                <c:pt idx="2">
                  <c:v>0.77348594736834175</c:v>
                </c:pt>
                <c:pt idx="3">
                  <c:v>0.75021894199207129</c:v>
                </c:pt>
                <c:pt idx="4">
                  <c:v>0.73727922537408508</c:v>
                </c:pt>
                <c:pt idx="5">
                  <c:v>0.71687750960666652</c:v>
                </c:pt>
                <c:pt idx="6">
                  <c:v>0.70550158265707397</c:v>
                </c:pt>
                <c:pt idx="7">
                  <c:v>0.69200186005550546</c:v>
                </c:pt>
                <c:pt idx="8">
                  <c:v>0.66994936936190208</c:v>
                </c:pt>
                <c:pt idx="9">
                  <c:v>0.65125299704905948</c:v>
                </c:pt>
                <c:pt idx="10">
                  <c:v>0.63082722266395741</c:v>
                </c:pt>
                <c:pt idx="11">
                  <c:v>0.60719498685145445</c:v>
                </c:pt>
                <c:pt idx="12">
                  <c:v>0.57931747158602109</c:v>
                </c:pt>
                <c:pt idx="13">
                  <c:v>0.54959988465143106</c:v>
                </c:pt>
                <c:pt idx="14">
                  <c:v>0.51439674665336899</c:v>
                </c:pt>
                <c:pt idx="15">
                  <c:v>0.47240985478870934</c:v>
                </c:pt>
                <c:pt idx="16">
                  <c:v>0.43087327423884292</c:v>
                </c:pt>
                <c:pt idx="17">
                  <c:v>0.38991667999272123</c:v>
                </c:pt>
                <c:pt idx="18">
                  <c:v>0.3521849888795186</c:v>
                </c:pt>
                <c:pt idx="19">
                  <c:v>0.29845981008867761</c:v>
                </c:pt>
                <c:pt idx="20">
                  <c:v>0.27409137158740493</c:v>
                </c:pt>
                <c:pt idx="21">
                  <c:v>0.25909870575393729</c:v>
                </c:pt>
                <c:pt idx="22">
                  <c:v>0.23058703570086111</c:v>
                </c:pt>
                <c:pt idx="23">
                  <c:v>0.2264493197695796</c:v>
                </c:pt>
                <c:pt idx="24">
                  <c:v>0.20860290260535064</c:v>
                </c:pt>
                <c:pt idx="25">
                  <c:v>0.20102958125240103</c:v>
                </c:pt>
              </c:numCache>
            </c:numRef>
          </c:yVal>
          <c:smooth val="1"/>
        </c:ser>
        <c:ser>
          <c:idx val="10"/>
          <c:order val="5"/>
          <c:tx>
            <c:v>6th heat +24 hrs run QE</c:v>
          </c:tx>
          <c:spPr>
            <a:ln>
              <a:solidFill>
                <a:srgbClr val="7030A0"/>
              </a:solidFill>
            </a:ln>
          </c:spPr>
          <c:marker>
            <c:symbol val="triang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'75101 QE'!$A$227:$A$307</c:f>
              <c:numCache>
                <c:formatCode>General</c:formatCode>
                <c:ptCount val="81"/>
                <c:pt idx="0">
                  <c:v>650</c:v>
                </c:pt>
                <c:pt idx="1">
                  <c:v>652</c:v>
                </c:pt>
                <c:pt idx="2">
                  <c:v>654</c:v>
                </c:pt>
                <c:pt idx="3">
                  <c:v>656</c:v>
                </c:pt>
                <c:pt idx="4">
                  <c:v>658</c:v>
                </c:pt>
                <c:pt idx="5">
                  <c:v>660</c:v>
                </c:pt>
                <c:pt idx="6">
                  <c:v>662</c:v>
                </c:pt>
                <c:pt idx="7">
                  <c:v>664</c:v>
                </c:pt>
                <c:pt idx="8">
                  <c:v>666</c:v>
                </c:pt>
                <c:pt idx="9">
                  <c:v>668</c:v>
                </c:pt>
                <c:pt idx="10">
                  <c:v>670</c:v>
                </c:pt>
                <c:pt idx="11">
                  <c:v>672</c:v>
                </c:pt>
                <c:pt idx="12">
                  <c:v>674</c:v>
                </c:pt>
                <c:pt idx="13">
                  <c:v>676</c:v>
                </c:pt>
                <c:pt idx="14">
                  <c:v>678</c:v>
                </c:pt>
                <c:pt idx="15">
                  <c:v>680</c:v>
                </c:pt>
                <c:pt idx="16">
                  <c:v>682</c:v>
                </c:pt>
                <c:pt idx="17">
                  <c:v>684</c:v>
                </c:pt>
                <c:pt idx="18">
                  <c:v>686</c:v>
                </c:pt>
                <c:pt idx="19">
                  <c:v>688</c:v>
                </c:pt>
                <c:pt idx="20">
                  <c:v>690</c:v>
                </c:pt>
                <c:pt idx="21">
                  <c:v>692</c:v>
                </c:pt>
                <c:pt idx="22">
                  <c:v>694</c:v>
                </c:pt>
                <c:pt idx="23">
                  <c:v>696</c:v>
                </c:pt>
                <c:pt idx="24">
                  <c:v>698</c:v>
                </c:pt>
                <c:pt idx="25">
                  <c:v>700</c:v>
                </c:pt>
                <c:pt idx="26">
                  <c:v>702</c:v>
                </c:pt>
                <c:pt idx="27">
                  <c:v>704</c:v>
                </c:pt>
                <c:pt idx="28">
                  <c:v>706</c:v>
                </c:pt>
                <c:pt idx="29">
                  <c:v>708</c:v>
                </c:pt>
                <c:pt idx="30">
                  <c:v>710</c:v>
                </c:pt>
                <c:pt idx="31">
                  <c:v>712</c:v>
                </c:pt>
                <c:pt idx="32">
                  <c:v>714</c:v>
                </c:pt>
                <c:pt idx="33">
                  <c:v>716</c:v>
                </c:pt>
                <c:pt idx="34">
                  <c:v>718</c:v>
                </c:pt>
                <c:pt idx="35">
                  <c:v>720</c:v>
                </c:pt>
                <c:pt idx="36">
                  <c:v>722</c:v>
                </c:pt>
                <c:pt idx="37">
                  <c:v>724</c:v>
                </c:pt>
                <c:pt idx="38">
                  <c:v>726</c:v>
                </c:pt>
                <c:pt idx="39">
                  <c:v>728</c:v>
                </c:pt>
                <c:pt idx="40">
                  <c:v>730</c:v>
                </c:pt>
                <c:pt idx="41">
                  <c:v>732</c:v>
                </c:pt>
                <c:pt idx="42">
                  <c:v>734</c:v>
                </c:pt>
                <c:pt idx="43">
                  <c:v>736</c:v>
                </c:pt>
                <c:pt idx="44">
                  <c:v>738</c:v>
                </c:pt>
                <c:pt idx="45">
                  <c:v>740</c:v>
                </c:pt>
                <c:pt idx="46">
                  <c:v>742</c:v>
                </c:pt>
                <c:pt idx="47">
                  <c:v>744</c:v>
                </c:pt>
                <c:pt idx="48">
                  <c:v>746</c:v>
                </c:pt>
                <c:pt idx="49">
                  <c:v>748</c:v>
                </c:pt>
                <c:pt idx="50">
                  <c:v>750</c:v>
                </c:pt>
                <c:pt idx="51">
                  <c:v>752</c:v>
                </c:pt>
                <c:pt idx="52">
                  <c:v>754</c:v>
                </c:pt>
                <c:pt idx="53">
                  <c:v>756</c:v>
                </c:pt>
                <c:pt idx="54">
                  <c:v>758</c:v>
                </c:pt>
                <c:pt idx="55">
                  <c:v>760</c:v>
                </c:pt>
                <c:pt idx="56">
                  <c:v>762</c:v>
                </c:pt>
                <c:pt idx="57">
                  <c:v>764</c:v>
                </c:pt>
                <c:pt idx="58">
                  <c:v>766</c:v>
                </c:pt>
                <c:pt idx="59">
                  <c:v>768</c:v>
                </c:pt>
                <c:pt idx="60">
                  <c:v>770</c:v>
                </c:pt>
                <c:pt idx="61">
                  <c:v>772</c:v>
                </c:pt>
                <c:pt idx="62">
                  <c:v>774</c:v>
                </c:pt>
                <c:pt idx="63">
                  <c:v>776</c:v>
                </c:pt>
                <c:pt idx="64">
                  <c:v>778</c:v>
                </c:pt>
                <c:pt idx="65">
                  <c:v>780</c:v>
                </c:pt>
                <c:pt idx="66">
                  <c:v>782</c:v>
                </c:pt>
                <c:pt idx="67">
                  <c:v>784</c:v>
                </c:pt>
                <c:pt idx="68">
                  <c:v>786</c:v>
                </c:pt>
                <c:pt idx="69">
                  <c:v>788</c:v>
                </c:pt>
                <c:pt idx="70">
                  <c:v>790</c:v>
                </c:pt>
                <c:pt idx="71">
                  <c:v>792</c:v>
                </c:pt>
                <c:pt idx="72">
                  <c:v>794</c:v>
                </c:pt>
                <c:pt idx="73">
                  <c:v>796</c:v>
                </c:pt>
                <c:pt idx="74">
                  <c:v>798</c:v>
                </c:pt>
                <c:pt idx="75">
                  <c:v>800</c:v>
                </c:pt>
                <c:pt idx="76">
                  <c:v>802</c:v>
                </c:pt>
                <c:pt idx="77">
                  <c:v>804</c:v>
                </c:pt>
                <c:pt idx="78">
                  <c:v>806</c:v>
                </c:pt>
                <c:pt idx="79">
                  <c:v>808</c:v>
                </c:pt>
                <c:pt idx="80">
                  <c:v>810</c:v>
                </c:pt>
              </c:numCache>
            </c:numRef>
          </c:xVal>
          <c:yVal>
            <c:numRef>
              <c:f>'75101 QE'!$F$227:$F$307</c:f>
              <c:numCache>
                <c:formatCode>General</c:formatCode>
                <c:ptCount val="81"/>
                <c:pt idx="0">
                  <c:v>2.856787165503277</c:v>
                </c:pt>
                <c:pt idx="1">
                  <c:v>2.6453107503178468</c:v>
                </c:pt>
                <c:pt idx="2">
                  <c:v>2.3960327591938553</c:v>
                </c:pt>
                <c:pt idx="3">
                  <c:v>2.1958532754619822</c:v>
                </c:pt>
                <c:pt idx="4">
                  <c:v>2.0280726124608437</c:v>
                </c:pt>
                <c:pt idx="5">
                  <c:v>1.8585172647124719</c:v>
                </c:pt>
                <c:pt idx="6">
                  <c:v>1.7366973131356966</c:v>
                </c:pt>
                <c:pt idx="7">
                  <c:v>1.6308917358905546</c:v>
                </c:pt>
                <c:pt idx="8">
                  <c:v>1.5539323316957301</c:v>
                </c:pt>
                <c:pt idx="9">
                  <c:v>1.4950350768231375</c:v>
                </c:pt>
                <c:pt idx="10">
                  <c:v>1.4366388813756585</c:v>
                </c:pt>
                <c:pt idx="11">
                  <c:v>1.381993871591767</c:v>
                </c:pt>
                <c:pt idx="12">
                  <c:v>1.3376357318046646</c:v>
                </c:pt>
                <c:pt idx="13">
                  <c:v>1.2977250660915309</c:v>
                </c:pt>
                <c:pt idx="14">
                  <c:v>1.2749922333978128</c:v>
                </c:pt>
                <c:pt idx="15">
                  <c:v>1.2356232416392485</c:v>
                </c:pt>
                <c:pt idx="16">
                  <c:v>1.1997676698007043</c:v>
                </c:pt>
                <c:pt idx="17">
                  <c:v>1.1740586936333763</c:v>
                </c:pt>
                <c:pt idx="18">
                  <c:v>1.1583847133004557</c:v>
                </c:pt>
                <c:pt idx="19">
                  <c:v>1.116116636558754</c:v>
                </c:pt>
                <c:pt idx="20">
                  <c:v>1.081634124279953</c:v>
                </c:pt>
                <c:pt idx="21">
                  <c:v>1.0616612351157644</c:v>
                </c:pt>
                <c:pt idx="22">
                  <c:v>1.0340493122002885</c:v>
                </c:pt>
                <c:pt idx="23">
                  <c:v>1.0183421617028803</c:v>
                </c:pt>
                <c:pt idx="24">
                  <c:v>0.99061303851881233</c:v>
                </c:pt>
                <c:pt idx="25">
                  <c:v>0.95873075890090731</c:v>
                </c:pt>
                <c:pt idx="26">
                  <c:v>0.94291311682616019</c:v>
                </c:pt>
                <c:pt idx="27">
                  <c:v>0.92018323522265288</c:v>
                </c:pt>
                <c:pt idx="28">
                  <c:v>0.9026009232598099</c:v>
                </c:pt>
                <c:pt idx="29">
                  <c:v>0.89061347892884712</c:v>
                </c:pt>
                <c:pt idx="30">
                  <c:v>0.87736926691969064</c:v>
                </c:pt>
                <c:pt idx="31">
                  <c:v>0.85577994902738586</c:v>
                </c:pt>
                <c:pt idx="32">
                  <c:v>0.84395623477009452</c:v>
                </c:pt>
                <c:pt idx="33">
                  <c:v>0.82983330167911884</c:v>
                </c:pt>
                <c:pt idx="34">
                  <c:v>0.81422219759587999</c:v>
                </c:pt>
                <c:pt idx="35">
                  <c:v>0.80350621432264691</c:v>
                </c:pt>
                <c:pt idx="36">
                  <c:v>0.78744551134445517</c:v>
                </c:pt>
                <c:pt idx="37">
                  <c:v>0.77631220731509198</c:v>
                </c:pt>
                <c:pt idx="38">
                  <c:v>0.76250015940658011</c:v>
                </c:pt>
                <c:pt idx="39">
                  <c:v>0.7519987091331003</c:v>
                </c:pt>
                <c:pt idx="40">
                  <c:v>0.74593135281964162</c:v>
                </c:pt>
                <c:pt idx="41">
                  <c:v>0.72578768871388266</c:v>
                </c:pt>
                <c:pt idx="42">
                  <c:v>0.71514479519366403</c:v>
                </c:pt>
                <c:pt idx="43">
                  <c:v>0.69285096999135798</c:v>
                </c:pt>
                <c:pt idx="44">
                  <c:v>0.68236987621104017</c:v>
                </c:pt>
                <c:pt idx="45">
                  <c:v>0.66595802720303476</c:v>
                </c:pt>
                <c:pt idx="46">
                  <c:v>0.6498074076404774</c:v>
                </c:pt>
                <c:pt idx="47">
                  <c:v>0.63020375492235026</c:v>
                </c:pt>
                <c:pt idx="48">
                  <c:v>0.61418746312760275</c:v>
                </c:pt>
                <c:pt idx="49">
                  <c:v>0.59625866319771292</c:v>
                </c:pt>
                <c:pt idx="50">
                  <c:v>0.56775923343380263</c:v>
                </c:pt>
                <c:pt idx="51">
                  <c:v>0.55362892285909282</c:v>
                </c:pt>
                <c:pt idx="52">
                  <c:v>0.52351359478792125</c:v>
                </c:pt>
                <c:pt idx="53">
                  <c:v>0.51096899258567474</c:v>
                </c:pt>
                <c:pt idx="54">
                  <c:v>0.4888218430758276</c:v>
                </c:pt>
                <c:pt idx="55">
                  <c:v>0.47849146755685618</c:v>
                </c:pt>
                <c:pt idx="56">
                  <c:v>0.46245842079311017</c:v>
                </c:pt>
                <c:pt idx="57">
                  <c:v>0.44899279843639356</c:v>
                </c:pt>
                <c:pt idx="58">
                  <c:v>0.42471753056985628</c:v>
                </c:pt>
                <c:pt idx="59">
                  <c:v>0.40907505261231586</c:v>
                </c:pt>
                <c:pt idx="60">
                  <c:v>0.38973735705681478</c:v>
                </c:pt>
                <c:pt idx="61">
                  <c:v>0.3709002320094299</c:v>
                </c:pt>
                <c:pt idx="62">
                  <c:v>0.34452822943053063</c:v>
                </c:pt>
                <c:pt idx="63">
                  <c:v>0.31689294081336156</c:v>
                </c:pt>
                <c:pt idx="64">
                  <c:v>0.28720630032981637</c:v>
                </c:pt>
                <c:pt idx="65">
                  <c:v>0.25664508886039311</c:v>
                </c:pt>
                <c:pt idx="66">
                  <c:v>0.22549698709853111</c:v>
                </c:pt>
                <c:pt idx="67">
                  <c:v>0.19623815912919787</c:v>
                </c:pt>
                <c:pt idx="68">
                  <c:v>0.1662635171373914</c:v>
                </c:pt>
                <c:pt idx="69">
                  <c:v>0.13484019615509715</c:v>
                </c:pt>
                <c:pt idx="70">
                  <c:v>0.11086585648391921</c:v>
                </c:pt>
                <c:pt idx="71">
                  <c:v>9.3140833650881827E-2</c:v>
                </c:pt>
                <c:pt idx="72">
                  <c:v>7.2707994427638076E-2</c:v>
                </c:pt>
                <c:pt idx="73">
                  <c:v>6.2242959389617436E-2</c:v>
                </c:pt>
                <c:pt idx="74">
                  <c:v>4.9827849164817299E-2</c:v>
                </c:pt>
                <c:pt idx="75">
                  <c:v>4.216447800393959E-2</c:v>
                </c:pt>
                <c:pt idx="76">
                  <c:v>3.5695131220407759E-2</c:v>
                </c:pt>
                <c:pt idx="77">
                  <c:v>3.1291351026516659E-2</c:v>
                </c:pt>
                <c:pt idx="78">
                  <c:v>3.0686084731009578E-2</c:v>
                </c:pt>
                <c:pt idx="79">
                  <c:v>2.6439410245372365E-2</c:v>
                </c:pt>
                <c:pt idx="80">
                  <c:v>2.7973375314165765E-2</c:v>
                </c:pt>
              </c:numCache>
            </c:numRef>
          </c:yVal>
          <c:smooth val="1"/>
        </c:ser>
        <c:ser>
          <c:idx val="12"/>
          <c:order val="6"/>
          <c:tx>
            <c:v>6th heat +72 hours</c:v>
          </c:tx>
          <c:xVal>
            <c:numRef>
              <c:f>'75101 QE'!$D$310:$D$390</c:f>
              <c:numCache>
                <c:formatCode>General</c:formatCode>
                <c:ptCount val="81"/>
                <c:pt idx="0">
                  <c:v>650</c:v>
                </c:pt>
                <c:pt idx="1">
                  <c:v>652</c:v>
                </c:pt>
                <c:pt idx="2">
                  <c:v>654</c:v>
                </c:pt>
                <c:pt idx="3">
                  <c:v>656</c:v>
                </c:pt>
                <c:pt idx="4">
                  <c:v>658</c:v>
                </c:pt>
                <c:pt idx="5">
                  <c:v>660</c:v>
                </c:pt>
                <c:pt idx="6">
                  <c:v>662</c:v>
                </c:pt>
                <c:pt idx="7">
                  <c:v>664</c:v>
                </c:pt>
                <c:pt idx="8">
                  <c:v>666</c:v>
                </c:pt>
                <c:pt idx="9">
                  <c:v>668</c:v>
                </c:pt>
                <c:pt idx="10">
                  <c:v>670</c:v>
                </c:pt>
                <c:pt idx="11">
                  <c:v>672</c:v>
                </c:pt>
                <c:pt idx="12">
                  <c:v>674</c:v>
                </c:pt>
                <c:pt idx="13">
                  <c:v>676</c:v>
                </c:pt>
                <c:pt idx="14">
                  <c:v>678</c:v>
                </c:pt>
                <c:pt idx="15">
                  <c:v>680</c:v>
                </c:pt>
                <c:pt idx="16">
                  <c:v>682</c:v>
                </c:pt>
                <c:pt idx="17">
                  <c:v>684</c:v>
                </c:pt>
                <c:pt idx="18">
                  <c:v>686</c:v>
                </c:pt>
                <c:pt idx="19">
                  <c:v>688</c:v>
                </c:pt>
                <c:pt idx="20">
                  <c:v>690</c:v>
                </c:pt>
                <c:pt idx="21">
                  <c:v>692</c:v>
                </c:pt>
                <c:pt idx="22">
                  <c:v>694</c:v>
                </c:pt>
                <c:pt idx="23">
                  <c:v>696</c:v>
                </c:pt>
                <c:pt idx="24">
                  <c:v>698</c:v>
                </c:pt>
                <c:pt idx="25">
                  <c:v>700</c:v>
                </c:pt>
                <c:pt idx="26">
                  <c:v>702</c:v>
                </c:pt>
                <c:pt idx="27">
                  <c:v>704</c:v>
                </c:pt>
                <c:pt idx="28">
                  <c:v>706</c:v>
                </c:pt>
                <c:pt idx="29">
                  <c:v>708</c:v>
                </c:pt>
                <c:pt idx="30">
                  <c:v>710</c:v>
                </c:pt>
                <c:pt idx="31">
                  <c:v>712</c:v>
                </c:pt>
                <c:pt idx="32">
                  <c:v>714</c:v>
                </c:pt>
                <c:pt idx="33">
                  <c:v>716</c:v>
                </c:pt>
                <c:pt idx="34">
                  <c:v>718</c:v>
                </c:pt>
                <c:pt idx="35">
                  <c:v>720</c:v>
                </c:pt>
                <c:pt idx="36">
                  <c:v>722</c:v>
                </c:pt>
                <c:pt idx="37">
                  <c:v>724</c:v>
                </c:pt>
                <c:pt idx="38">
                  <c:v>726</c:v>
                </c:pt>
                <c:pt idx="39">
                  <c:v>728</c:v>
                </c:pt>
                <c:pt idx="40">
                  <c:v>730</c:v>
                </c:pt>
                <c:pt idx="41">
                  <c:v>732</c:v>
                </c:pt>
                <c:pt idx="42">
                  <c:v>734</c:v>
                </c:pt>
                <c:pt idx="43">
                  <c:v>736</c:v>
                </c:pt>
                <c:pt idx="44">
                  <c:v>738</c:v>
                </c:pt>
                <c:pt idx="45">
                  <c:v>740</c:v>
                </c:pt>
                <c:pt idx="46">
                  <c:v>742</c:v>
                </c:pt>
                <c:pt idx="47">
                  <c:v>744</c:v>
                </c:pt>
                <c:pt idx="48">
                  <c:v>746</c:v>
                </c:pt>
                <c:pt idx="49">
                  <c:v>748</c:v>
                </c:pt>
                <c:pt idx="50">
                  <c:v>750</c:v>
                </c:pt>
                <c:pt idx="51">
                  <c:v>752</c:v>
                </c:pt>
                <c:pt idx="52">
                  <c:v>754</c:v>
                </c:pt>
                <c:pt idx="53">
                  <c:v>756</c:v>
                </c:pt>
                <c:pt idx="54">
                  <c:v>758</c:v>
                </c:pt>
                <c:pt idx="55">
                  <c:v>760</c:v>
                </c:pt>
                <c:pt idx="56">
                  <c:v>762</c:v>
                </c:pt>
                <c:pt idx="57">
                  <c:v>764</c:v>
                </c:pt>
                <c:pt idx="58">
                  <c:v>766</c:v>
                </c:pt>
                <c:pt idx="59">
                  <c:v>768</c:v>
                </c:pt>
                <c:pt idx="60">
                  <c:v>770</c:v>
                </c:pt>
                <c:pt idx="61">
                  <c:v>772</c:v>
                </c:pt>
                <c:pt idx="62">
                  <c:v>774</c:v>
                </c:pt>
                <c:pt idx="63">
                  <c:v>776</c:v>
                </c:pt>
                <c:pt idx="64">
                  <c:v>778</c:v>
                </c:pt>
                <c:pt idx="65">
                  <c:v>780</c:v>
                </c:pt>
                <c:pt idx="66">
                  <c:v>782</c:v>
                </c:pt>
                <c:pt idx="67">
                  <c:v>784</c:v>
                </c:pt>
                <c:pt idx="68">
                  <c:v>786</c:v>
                </c:pt>
                <c:pt idx="69">
                  <c:v>788</c:v>
                </c:pt>
                <c:pt idx="70">
                  <c:v>790</c:v>
                </c:pt>
                <c:pt idx="71">
                  <c:v>792</c:v>
                </c:pt>
                <c:pt idx="72">
                  <c:v>794</c:v>
                </c:pt>
                <c:pt idx="73">
                  <c:v>796</c:v>
                </c:pt>
                <c:pt idx="74">
                  <c:v>798</c:v>
                </c:pt>
                <c:pt idx="75">
                  <c:v>800</c:v>
                </c:pt>
                <c:pt idx="76">
                  <c:v>802</c:v>
                </c:pt>
                <c:pt idx="77">
                  <c:v>804</c:v>
                </c:pt>
                <c:pt idx="78">
                  <c:v>806</c:v>
                </c:pt>
                <c:pt idx="79">
                  <c:v>808</c:v>
                </c:pt>
                <c:pt idx="80">
                  <c:v>810</c:v>
                </c:pt>
              </c:numCache>
            </c:numRef>
          </c:xVal>
          <c:yVal>
            <c:numRef>
              <c:f>'75101 QE'!$F$310:$F$390</c:f>
              <c:numCache>
                <c:formatCode>General</c:formatCode>
                <c:ptCount val="81"/>
                <c:pt idx="0">
                  <c:v>2.2913751612316742</c:v>
                </c:pt>
                <c:pt idx="1">
                  <c:v>2.0991032017818569</c:v>
                </c:pt>
                <c:pt idx="2">
                  <c:v>1.8842447480039581</c:v>
                </c:pt>
                <c:pt idx="3">
                  <c:v>1.711081223966642</c:v>
                </c:pt>
                <c:pt idx="4">
                  <c:v>1.5823603703317421</c:v>
                </c:pt>
                <c:pt idx="5">
                  <c:v>1.4370332217357713</c:v>
                </c:pt>
                <c:pt idx="6">
                  <c:v>1.3292862575455613</c:v>
                </c:pt>
                <c:pt idx="7">
                  <c:v>1.2499907622186996</c:v>
                </c:pt>
                <c:pt idx="8">
                  <c:v>1.1883346865265607</c:v>
                </c:pt>
                <c:pt idx="9">
                  <c:v>1.121947841804201</c:v>
                </c:pt>
                <c:pt idx="10">
                  <c:v>1.0960787063377462</c:v>
                </c:pt>
                <c:pt idx="11">
                  <c:v>1.0325201446512371</c:v>
                </c:pt>
                <c:pt idx="12">
                  <c:v>0.98430468065970089</c:v>
                </c:pt>
                <c:pt idx="13">
                  <c:v>0.95657980319945668</c:v>
                </c:pt>
                <c:pt idx="14">
                  <c:v>0.92608154513635121</c:v>
                </c:pt>
                <c:pt idx="15">
                  <c:v>0.88803706789350778</c:v>
                </c:pt>
                <c:pt idx="16">
                  <c:v>0.857210472342253</c:v>
                </c:pt>
                <c:pt idx="17">
                  <c:v>0.83498960432714897</c:v>
                </c:pt>
                <c:pt idx="18">
                  <c:v>0.80416161419737575</c:v>
                </c:pt>
                <c:pt idx="19">
                  <c:v>0.77419189438988234</c:v>
                </c:pt>
                <c:pt idx="20">
                  <c:v>0.75223294531224105</c:v>
                </c:pt>
                <c:pt idx="21">
                  <c:v>0.73058477679923861</c:v>
                </c:pt>
                <c:pt idx="22">
                  <c:v>0.70826276012105249</c:v>
                </c:pt>
                <c:pt idx="23">
                  <c:v>0.68191246299728558</c:v>
                </c:pt>
                <c:pt idx="24">
                  <c:v>0.66305060723671239</c:v>
                </c:pt>
                <c:pt idx="25">
                  <c:v>0.64142804538042053</c:v>
                </c:pt>
                <c:pt idx="26">
                  <c:v>0.62474458806603472</c:v>
                </c:pt>
                <c:pt idx="27">
                  <c:v>0.60833168463745169</c:v>
                </c:pt>
                <c:pt idx="28">
                  <c:v>0.5883086136782758</c:v>
                </c:pt>
                <c:pt idx="29">
                  <c:v>0.57394258665445119</c:v>
                </c:pt>
                <c:pt idx="30">
                  <c:v>0.56553011922384733</c:v>
                </c:pt>
                <c:pt idx="31">
                  <c:v>0.55001407206263153</c:v>
                </c:pt>
                <c:pt idx="32">
                  <c:v>0.5370740857174684</c:v>
                </c:pt>
                <c:pt idx="33">
                  <c:v>0.52668565386379318</c:v>
                </c:pt>
                <c:pt idx="34">
                  <c:v>0.5112318537113244</c:v>
                </c:pt>
                <c:pt idx="35">
                  <c:v>0.50321869545265452</c:v>
                </c:pt>
                <c:pt idx="36">
                  <c:v>0.49164671854661751</c:v>
                </c:pt>
                <c:pt idx="37">
                  <c:v>0.47985054025608309</c:v>
                </c:pt>
                <c:pt idx="38">
                  <c:v>0.46978375914391973</c:v>
                </c:pt>
                <c:pt idx="39">
                  <c:v>0.45975791631036289</c:v>
                </c:pt>
                <c:pt idx="40">
                  <c:v>0.44990890073554224</c:v>
                </c:pt>
                <c:pt idx="41">
                  <c:v>0.43984041796533752</c:v>
                </c:pt>
                <c:pt idx="42">
                  <c:v>0.42902606747824618</c:v>
                </c:pt>
                <c:pt idx="43">
                  <c:v>0.41769887529432387</c:v>
                </c:pt>
                <c:pt idx="44">
                  <c:v>0.40464536652765393</c:v>
                </c:pt>
                <c:pt idx="45">
                  <c:v>0.39712433427903043</c:v>
                </c:pt>
                <c:pt idx="46">
                  <c:v>0.3840355811174998</c:v>
                </c:pt>
                <c:pt idx="47">
                  <c:v>0.36944537721065596</c:v>
                </c:pt>
                <c:pt idx="48">
                  <c:v>0.35851977249781847</c:v>
                </c:pt>
                <c:pt idx="49">
                  <c:v>0.34541700446897472</c:v>
                </c:pt>
                <c:pt idx="50">
                  <c:v>0.33528545119705339</c:v>
                </c:pt>
                <c:pt idx="51">
                  <c:v>0.3262400728069379</c:v>
                </c:pt>
                <c:pt idx="52">
                  <c:v>0.31362488568677493</c:v>
                </c:pt>
                <c:pt idx="53">
                  <c:v>0.30021695644738849</c:v>
                </c:pt>
                <c:pt idx="54">
                  <c:v>0.291548247509551</c:v>
                </c:pt>
                <c:pt idx="55">
                  <c:v>0.27773768335906673</c:v>
                </c:pt>
                <c:pt idx="56">
                  <c:v>0.26809558420414015</c:v>
                </c:pt>
                <c:pt idx="57">
                  <c:v>0.26068794540150214</c:v>
                </c:pt>
                <c:pt idx="58">
                  <c:v>0.24882471729999897</c:v>
                </c:pt>
                <c:pt idx="59">
                  <c:v>0.23618297361743759</c:v>
                </c:pt>
                <c:pt idx="60">
                  <c:v>0.22400379756850128</c:v>
                </c:pt>
                <c:pt idx="61">
                  <c:v>0.21044825843044182</c:v>
                </c:pt>
                <c:pt idx="62">
                  <c:v>0.1946762112386651</c:v>
                </c:pt>
                <c:pt idx="63">
                  <c:v>0.1769586239372756</c:v>
                </c:pt>
                <c:pt idx="64">
                  <c:v>0.16064382916862374</c:v>
                </c:pt>
                <c:pt idx="65">
                  <c:v>0.14219981448668223</c:v>
                </c:pt>
                <c:pt idx="66">
                  <c:v>0.126432115876945</c:v>
                </c:pt>
                <c:pt idx="67">
                  <c:v>0.10755381728288131</c:v>
                </c:pt>
                <c:pt idx="68">
                  <c:v>9.2414404103075609E-2</c:v>
                </c:pt>
                <c:pt idx="69">
                  <c:v>7.3601847157869563E-2</c:v>
                </c:pt>
                <c:pt idx="70">
                  <c:v>6.1670239423185738E-2</c:v>
                </c:pt>
                <c:pt idx="71">
                  <c:v>5.2728247661029459E-2</c:v>
                </c:pt>
                <c:pt idx="72">
                  <c:v>4.2207486111392273E-2</c:v>
                </c:pt>
                <c:pt idx="73">
                  <c:v>3.6733280832817454E-2</c:v>
                </c:pt>
                <c:pt idx="74">
                  <c:v>3.0612140864202865E-2</c:v>
                </c:pt>
                <c:pt idx="75">
                  <c:v>2.6569425599276345E-2</c:v>
                </c:pt>
                <c:pt idx="76">
                  <c:v>2.396714129931778E-2</c:v>
                </c:pt>
                <c:pt idx="77">
                  <c:v>2.1565713396035472E-2</c:v>
                </c:pt>
                <c:pt idx="78">
                  <c:v>2.2700717743281591E-2</c:v>
                </c:pt>
                <c:pt idx="79">
                  <c:v>1.9682466171928394E-2</c:v>
                </c:pt>
                <c:pt idx="80">
                  <c:v>2.2128734065511604E-2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00896"/>
        <c:axId val="163999104"/>
      </c:scatterChart>
      <c:valAx>
        <c:axId val="163978624"/>
        <c:scaling>
          <c:orientation val="minMax"/>
          <c:max val="800"/>
          <c:min val="75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spPr>
          <a:ln w="25400">
            <a:solidFill>
              <a:schemeClr val="tx1"/>
            </a:solidFill>
          </a:ln>
        </c:spPr>
        <c:crossAx val="163997184"/>
        <c:crosses val="autoZero"/>
        <c:crossBetween val="midCat"/>
        <c:minorUnit val="5"/>
      </c:valAx>
      <c:valAx>
        <c:axId val="16399718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Polarization (%)</a:t>
                </a:r>
              </a:p>
            </c:rich>
          </c:tx>
          <c:layout>
            <c:manualLayout>
              <c:xMode val="edge"/>
              <c:yMode val="edge"/>
              <c:x val="3.1042873053731729E-2"/>
              <c:y val="0.393590367414118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crossAx val="163978624"/>
        <c:crosses val="autoZero"/>
        <c:crossBetween val="midCat"/>
      </c:valAx>
      <c:valAx>
        <c:axId val="16399910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crossAx val="164000896"/>
        <c:crosses val="max"/>
        <c:crossBetween val="midCat"/>
      </c:valAx>
      <c:valAx>
        <c:axId val="16400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999104"/>
        <c:crosses val="autoZero"/>
        <c:crossBetween val="midCat"/>
      </c:valAx>
      <c:spPr>
        <a:ln w="25400" cmpd="sng">
          <a:solidFill>
            <a:schemeClr val="tx1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036881905389008"/>
          <c:y val="6.8189855263525848E-2"/>
          <c:w val="0.24291733146640107"/>
          <c:h val="0.5257399599243642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400" baseline="0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QE: DBR and standard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790529308836397"/>
          <c:y val="0.19480351414406533"/>
          <c:w val="0.71486898512685915"/>
          <c:h val="0.59104512977544477"/>
        </c:manualLayout>
      </c:layout>
      <c:scatterChart>
        <c:scatterStyle val="lineMarker"/>
        <c:varyColors val="0"/>
        <c:ser>
          <c:idx val="1"/>
          <c:order val="1"/>
          <c:tx>
            <c:v>standard cathode QE</c:v>
          </c:tx>
          <c:spPr>
            <a:ln w="28575">
              <a:noFill/>
            </a:ln>
          </c:spPr>
          <c:xVal>
            <c:numRef>
              <c:f>'75101 QE'!$A$89:$A$114</c:f>
              <c:numCache>
                <c:formatCode>General</c:formatCode>
                <c:ptCount val="26"/>
                <c:pt idx="0">
                  <c:v>750</c:v>
                </c:pt>
                <c:pt idx="1">
                  <c:v>752</c:v>
                </c:pt>
                <c:pt idx="2">
                  <c:v>754</c:v>
                </c:pt>
                <c:pt idx="3">
                  <c:v>756</c:v>
                </c:pt>
                <c:pt idx="4">
                  <c:v>758</c:v>
                </c:pt>
                <c:pt idx="5">
                  <c:v>760</c:v>
                </c:pt>
                <c:pt idx="6">
                  <c:v>762</c:v>
                </c:pt>
                <c:pt idx="7">
                  <c:v>764</c:v>
                </c:pt>
                <c:pt idx="8">
                  <c:v>766</c:v>
                </c:pt>
                <c:pt idx="9">
                  <c:v>768</c:v>
                </c:pt>
                <c:pt idx="10">
                  <c:v>770</c:v>
                </c:pt>
                <c:pt idx="11">
                  <c:v>772</c:v>
                </c:pt>
                <c:pt idx="12">
                  <c:v>774</c:v>
                </c:pt>
                <c:pt idx="13">
                  <c:v>776</c:v>
                </c:pt>
                <c:pt idx="14">
                  <c:v>778</c:v>
                </c:pt>
                <c:pt idx="15">
                  <c:v>780</c:v>
                </c:pt>
                <c:pt idx="16">
                  <c:v>782</c:v>
                </c:pt>
                <c:pt idx="17">
                  <c:v>784</c:v>
                </c:pt>
                <c:pt idx="18">
                  <c:v>786</c:v>
                </c:pt>
                <c:pt idx="19">
                  <c:v>788</c:v>
                </c:pt>
                <c:pt idx="20">
                  <c:v>790</c:v>
                </c:pt>
                <c:pt idx="21">
                  <c:v>792</c:v>
                </c:pt>
                <c:pt idx="22">
                  <c:v>794</c:v>
                </c:pt>
                <c:pt idx="23">
                  <c:v>796</c:v>
                </c:pt>
                <c:pt idx="24">
                  <c:v>798</c:v>
                </c:pt>
                <c:pt idx="25">
                  <c:v>800</c:v>
                </c:pt>
              </c:numCache>
            </c:numRef>
          </c:xVal>
          <c:yVal>
            <c:numRef>
              <c:f>'75101 QE'!$F$89:$F$114</c:f>
              <c:numCache>
                <c:formatCode>General</c:formatCode>
                <c:ptCount val="26"/>
                <c:pt idx="0">
                  <c:v>0.88632065871033394</c:v>
                </c:pt>
                <c:pt idx="1">
                  <c:v>0.79890503523493017</c:v>
                </c:pt>
                <c:pt idx="2">
                  <c:v>0.77348594736834175</c:v>
                </c:pt>
                <c:pt idx="3">
                  <c:v>0.75021894199207129</c:v>
                </c:pt>
                <c:pt idx="4">
                  <c:v>0.73727922537408508</c:v>
                </c:pt>
                <c:pt idx="5">
                  <c:v>0.71687750960666652</c:v>
                </c:pt>
                <c:pt idx="6">
                  <c:v>0.70550158265707397</c:v>
                </c:pt>
                <c:pt idx="7">
                  <c:v>0.69200186005550546</c:v>
                </c:pt>
                <c:pt idx="8">
                  <c:v>0.66994936936190208</c:v>
                </c:pt>
                <c:pt idx="9">
                  <c:v>0.65125299704905948</c:v>
                </c:pt>
                <c:pt idx="10">
                  <c:v>0.63082722266395741</c:v>
                </c:pt>
                <c:pt idx="11">
                  <c:v>0.60719498685145445</c:v>
                </c:pt>
                <c:pt idx="12">
                  <c:v>0.57931747158602109</c:v>
                </c:pt>
                <c:pt idx="13">
                  <c:v>0.54959988465143106</c:v>
                </c:pt>
                <c:pt idx="14">
                  <c:v>0.51439674665336899</c:v>
                </c:pt>
                <c:pt idx="15">
                  <c:v>0.47240985478870934</c:v>
                </c:pt>
                <c:pt idx="16">
                  <c:v>0.43087327423884292</c:v>
                </c:pt>
                <c:pt idx="17">
                  <c:v>0.38991667999272123</c:v>
                </c:pt>
                <c:pt idx="18">
                  <c:v>0.3521849888795186</c:v>
                </c:pt>
                <c:pt idx="19">
                  <c:v>0.29845981008867761</c:v>
                </c:pt>
                <c:pt idx="20">
                  <c:v>0.27409137158740493</c:v>
                </c:pt>
                <c:pt idx="21">
                  <c:v>0.25909870575393729</c:v>
                </c:pt>
                <c:pt idx="22">
                  <c:v>0.23058703570086111</c:v>
                </c:pt>
                <c:pt idx="23">
                  <c:v>0.2264493197695796</c:v>
                </c:pt>
                <c:pt idx="24">
                  <c:v>0.20860290260535064</c:v>
                </c:pt>
                <c:pt idx="25">
                  <c:v>0.20102958125240103</c:v>
                </c:pt>
              </c:numCache>
            </c:numRef>
          </c:yVal>
          <c:smooth val="0"/>
        </c:ser>
        <c:ser>
          <c:idx val="2"/>
          <c:order val="2"/>
          <c:tx>
            <c:v>DBR cathode QE</c:v>
          </c:tx>
          <c:spPr>
            <a:ln w="28575">
              <a:noFill/>
            </a:ln>
          </c:spPr>
          <c:xVal>
            <c:numRef>
              <c:f>'75101 QE'!$K$89:$K$114</c:f>
              <c:numCache>
                <c:formatCode>General</c:formatCode>
                <c:ptCount val="26"/>
                <c:pt idx="0">
                  <c:v>750</c:v>
                </c:pt>
                <c:pt idx="1">
                  <c:v>752</c:v>
                </c:pt>
                <c:pt idx="2">
                  <c:v>754</c:v>
                </c:pt>
                <c:pt idx="3">
                  <c:v>756</c:v>
                </c:pt>
                <c:pt idx="4">
                  <c:v>758</c:v>
                </c:pt>
                <c:pt idx="5">
                  <c:v>760</c:v>
                </c:pt>
                <c:pt idx="6">
                  <c:v>762</c:v>
                </c:pt>
                <c:pt idx="7">
                  <c:v>764</c:v>
                </c:pt>
                <c:pt idx="8">
                  <c:v>766</c:v>
                </c:pt>
                <c:pt idx="9">
                  <c:v>768</c:v>
                </c:pt>
                <c:pt idx="10">
                  <c:v>770</c:v>
                </c:pt>
                <c:pt idx="11">
                  <c:v>772</c:v>
                </c:pt>
                <c:pt idx="12">
                  <c:v>774</c:v>
                </c:pt>
                <c:pt idx="13">
                  <c:v>776</c:v>
                </c:pt>
                <c:pt idx="14">
                  <c:v>778</c:v>
                </c:pt>
                <c:pt idx="15">
                  <c:v>780</c:v>
                </c:pt>
                <c:pt idx="16">
                  <c:v>782</c:v>
                </c:pt>
                <c:pt idx="17">
                  <c:v>784</c:v>
                </c:pt>
                <c:pt idx="18">
                  <c:v>786</c:v>
                </c:pt>
                <c:pt idx="19">
                  <c:v>788</c:v>
                </c:pt>
                <c:pt idx="20">
                  <c:v>790</c:v>
                </c:pt>
                <c:pt idx="21">
                  <c:v>792</c:v>
                </c:pt>
                <c:pt idx="22">
                  <c:v>794</c:v>
                </c:pt>
                <c:pt idx="23">
                  <c:v>796</c:v>
                </c:pt>
                <c:pt idx="24">
                  <c:v>798</c:v>
                </c:pt>
                <c:pt idx="25">
                  <c:v>800</c:v>
                </c:pt>
              </c:numCache>
            </c:numRef>
          </c:xVal>
          <c:yVal>
            <c:numRef>
              <c:f>'75101 QE'!$P$89:$P$114</c:f>
              <c:numCache>
                <c:formatCode>General</c:formatCode>
                <c:ptCount val="26"/>
                <c:pt idx="0">
                  <c:v>1.8529192016223714</c:v>
                </c:pt>
                <c:pt idx="1">
                  <c:v>2.0517622926017816</c:v>
                </c:pt>
                <c:pt idx="2">
                  <c:v>2.2183687354819264</c:v>
                </c:pt>
                <c:pt idx="3">
                  <c:v>2.2301067285916951</c:v>
                </c:pt>
                <c:pt idx="4">
                  <c:v>2.047807954450175</c:v>
                </c:pt>
                <c:pt idx="5">
                  <c:v>1.7365794312416185</c:v>
                </c:pt>
                <c:pt idx="6">
                  <c:v>1.4615306833021056</c:v>
                </c:pt>
                <c:pt idx="7">
                  <c:v>1.2685523738625177</c:v>
                </c:pt>
                <c:pt idx="8">
                  <c:v>1.1885622552627655</c:v>
                </c:pt>
                <c:pt idx="9">
                  <c:v>1.1822169500023965</c:v>
                </c:pt>
                <c:pt idx="10">
                  <c:v>1.1766488365887249</c:v>
                </c:pt>
                <c:pt idx="11">
                  <c:v>1.1317994631889643</c:v>
                </c:pt>
                <c:pt idx="12">
                  <c:v>1.0054191854531309</c:v>
                </c:pt>
                <c:pt idx="13">
                  <c:v>0.84710918928766177</c:v>
                </c:pt>
                <c:pt idx="14">
                  <c:v>0.69554300304866501</c:v>
                </c:pt>
                <c:pt idx="15">
                  <c:v>0.55469291990882996</c:v>
                </c:pt>
                <c:pt idx="16">
                  <c:v>0.43779360549546886</c:v>
                </c:pt>
                <c:pt idx="17">
                  <c:v>0.34136708724144094</c:v>
                </c:pt>
                <c:pt idx="18">
                  <c:v>0.27135297746645498</c:v>
                </c:pt>
                <c:pt idx="19">
                  <c:v>0.19489677543768655</c:v>
                </c:pt>
                <c:pt idx="20">
                  <c:v>0.15276059642631037</c:v>
                </c:pt>
                <c:pt idx="21">
                  <c:v>0.12409691842948704</c:v>
                </c:pt>
                <c:pt idx="22">
                  <c:v>9.406213666395366E-2</c:v>
                </c:pt>
                <c:pt idx="23">
                  <c:v>8.0928856789825962E-2</c:v>
                </c:pt>
                <c:pt idx="24">
                  <c:v>6.5747556281246011E-2</c:v>
                </c:pt>
                <c:pt idx="25">
                  <c:v>5.7609034997346306E-2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0384"/>
        <c:axId val="152006656"/>
      </c:scatterChart>
      <c:scatterChart>
        <c:scatterStyle val="lineMarker"/>
        <c:varyColors val="0"/>
        <c:ser>
          <c:idx val="0"/>
          <c:order val="0"/>
          <c:tx>
            <c:v>DBRenhancement</c:v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'75101 QE'!$K$89:$K$114</c:f>
              <c:numCache>
                <c:formatCode>General</c:formatCode>
                <c:ptCount val="26"/>
                <c:pt idx="0">
                  <c:v>750</c:v>
                </c:pt>
                <c:pt idx="1">
                  <c:v>752</c:v>
                </c:pt>
                <c:pt idx="2">
                  <c:v>754</c:v>
                </c:pt>
                <c:pt idx="3">
                  <c:v>756</c:v>
                </c:pt>
                <c:pt idx="4">
                  <c:v>758</c:v>
                </c:pt>
                <c:pt idx="5">
                  <c:v>760</c:v>
                </c:pt>
                <c:pt idx="6">
                  <c:v>762</c:v>
                </c:pt>
                <c:pt idx="7">
                  <c:v>764</c:v>
                </c:pt>
                <c:pt idx="8">
                  <c:v>766</c:v>
                </c:pt>
                <c:pt idx="9">
                  <c:v>768</c:v>
                </c:pt>
                <c:pt idx="10">
                  <c:v>770</c:v>
                </c:pt>
                <c:pt idx="11">
                  <c:v>772</c:v>
                </c:pt>
                <c:pt idx="12">
                  <c:v>774</c:v>
                </c:pt>
                <c:pt idx="13">
                  <c:v>776</c:v>
                </c:pt>
                <c:pt idx="14">
                  <c:v>778</c:v>
                </c:pt>
                <c:pt idx="15">
                  <c:v>780</c:v>
                </c:pt>
                <c:pt idx="16">
                  <c:v>782</c:v>
                </c:pt>
                <c:pt idx="17">
                  <c:v>784</c:v>
                </c:pt>
                <c:pt idx="18">
                  <c:v>786</c:v>
                </c:pt>
                <c:pt idx="19">
                  <c:v>788</c:v>
                </c:pt>
                <c:pt idx="20">
                  <c:v>790</c:v>
                </c:pt>
                <c:pt idx="21">
                  <c:v>792</c:v>
                </c:pt>
                <c:pt idx="22">
                  <c:v>794</c:v>
                </c:pt>
                <c:pt idx="23">
                  <c:v>796</c:v>
                </c:pt>
                <c:pt idx="24">
                  <c:v>798</c:v>
                </c:pt>
                <c:pt idx="25">
                  <c:v>800</c:v>
                </c:pt>
              </c:numCache>
            </c:numRef>
          </c:xVal>
          <c:yVal>
            <c:numRef>
              <c:f>'75101 QE'!$R$89:$R$114</c:f>
              <c:numCache>
                <c:formatCode>General</c:formatCode>
                <c:ptCount val="26"/>
                <c:pt idx="0">
                  <c:v>1.0905743123696499</c:v>
                </c:pt>
                <c:pt idx="1">
                  <c:v>1.5682180010274058</c:v>
                </c:pt>
                <c:pt idx="2">
                  <c:v>1.8680142710149548</c:v>
                </c:pt>
                <c:pt idx="3">
                  <c:v>1.9726078665383313</c:v>
                </c:pt>
                <c:pt idx="4">
                  <c:v>1.7775202175419307</c:v>
                </c:pt>
                <c:pt idx="5">
                  <c:v>1.4224214150537906</c:v>
                </c:pt>
                <c:pt idx="6">
                  <c:v>1.0716192836841838</c:v>
                </c:pt>
                <c:pt idx="7">
                  <c:v>0.83316324288603383</c:v>
                </c:pt>
                <c:pt idx="8">
                  <c:v>0.77410758128606028</c:v>
                </c:pt>
                <c:pt idx="9">
                  <c:v>0.81529598383305246</c:v>
                </c:pt>
                <c:pt idx="10">
                  <c:v>0.86524739946983464</c:v>
                </c:pt>
                <c:pt idx="11">
                  <c:v>0.8639802496687119</c:v>
                </c:pt>
                <c:pt idx="12">
                  <c:v>0.7355236718487943</c:v>
                </c:pt>
                <c:pt idx="13">
                  <c:v>0.54131980909151389</c:v>
                </c:pt>
                <c:pt idx="14">
                  <c:v>0.3521528034028627</c:v>
                </c:pt>
                <c:pt idx="15">
                  <c:v>0.17417728331878821</c:v>
                </c:pt>
                <c:pt idx="16">
                  <c:v>1.606117545547707E-2</c:v>
                </c:pt>
                <c:pt idx="17">
                  <c:v>-0.12451273629070342</c:v>
                </c:pt>
                <c:pt idx="18">
                  <c:v>-0.22951577712108565</c:v>
                </c:pt>
                <c:pt idx="19">
                  <c:v>-0.3469915584956671</c:v>
                </c:pt>
                <c:pt idx="20">
                  <c:v>-0.44266543108747008</c:v>
                </c:pt>
                <c:pt idx="21">
                  <c:v>-0.52104385057276081</c:v>
                </c:pt>
                <c:pt idx="22">
                  <c:v>-0.59207534639553727</c:v>
                </c:pt>
                <c:pt idx="23">
                  <c:v>-0.64261823849957234</c:v>
                </c:pt>
                <c:pt idx="24">
                  <c:v>-0.68481955207674283</c:v>
                </c:pt>
                <c:pt idx="25">
                  <c:v>-0.71343006020086297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10752"/>
        <c:axId val="152008576"/>
      </c:scatterChart>
      <c:valAx>
        <c:axId val="15200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</a:t>
                </a:r>
                <a:r>
                  <a:rPr lang="en-US" baseline="0"/>
                  <a:t> (nm)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2006656"/>
        <c:crosses val="autoZero"/>
        <c:crossBetween val="midCat"/>
      </c:valAx>
      <c:valAx>
        <c:axId val="152006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QE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2000384"/>
        <c:crosses val="autoZero"/>
        <c:crossBetween val="midCat"/>
      </c:valAx>
      <c:valAx>
        <c:axId val="1520085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DBR QE enhancement (% difference from standard)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2010752"/>
        <c:crosses val="max"/>
        <c:crossBetween val="midCat"/>
      </c:valAx>
      <c:valAx>
        <c:axId val="152010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0085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4067957130358701"/>
          <c:y val="0.21927384076990375"/>
          <c:w val="0.22453596950016286"/>
          <c:h val="0.1676284179436827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4"/>
          <c:order val="0"/>
          <c:tx>
            <c:v>19-Mar</c:v>
          </c:tx>
          <c:spPr>
            <a:ln w="28575">
              <a:noFill/>
            </a:ln>
          </c:spPr>
          <c:xVal>
            <c:numRef>
              <c:f>'75101 QE'!$A$145:$A$225</c:f>
              <c:numCache>
                <c:formatCode>General</c:formatCode>
                <c:ptCount val="81"/>
                <c:pt idx="0">
                  <c:v>650</c:v>
                </c:pt>
                <c:pt idx="1">
                  <c:v>652</c:v>
                </c:pt>
                <c:pt idx="2">
                  <c:v>654</c:v>
                </c:pt>
                <c:pt idx="3">
                  <c:v>656</c:v>
                </c:pt>
                <c:pt idx="4">
                  <c:v>658</c:v>
                </c:pt>
                <c:pt idx="5">
                  <c:v>660</c:v>
                </c:pt>
                <c:pt idx="6">
                  <c:v>662</c:v>
                </c:pt>
                <c:pt idx="7">
                  <c:v>664</c:v>
                </c:pt>
                <c:pt idx="8">
                  <c:v>666</c:v>
                </c:pt>
                <c:pt idx="9">
                  <c:v>668</c:v>
                </c:pt>
                <c:pt idx="10">
                  <c:v>670</c:v>
                </c:pt>
                <c:pt idx="11">
                  <c:v>672</c:v>
                </c:pt>
                <c:pt idx="12">
                  <c:v>674</c:v>
                </c:pt>
                <c:pt idx="13">
                  <c:v>676</c:v>
                </c:pt>
                <c:pt idx="14">
                  <c:v>678</c:v>
                </c:pt>
                <c:pt idx="15">
                  <c:v>680</c:v>
                </c:pt>
                <c:pt idx="16">
                  <c:v>682</c:v>
                </c:pt>
                <c:pt idx="17">
                  <c:v>684</c:v>
                </c:pt>
                <c:pt idx="18">
                  <c:v>686</c:v>
                </c:pt>
                <c:pt idx="19">
                  <c:v>688</c:v>
                </c:pt>
                <c:pt idx="20">
                  <c:v>690</c:v>
                </c:pt>
                <c:pt idx="21">
                  <c:v>692</c:v>
                </c:pt>
                <c:pt idx="22">
                  <c:v>694</c:v>
                </c:pt>
                <c:pt idx="23">
                  <c:v>696</c:v>
                </c:pt>
                <c:pt idx="24">
                  <c:v>698</c:v>
                </c:pt>
                <c:pt idx="25">
                  <c:v>700</c:v>
                </c:pt>
                <c:pt idx="26">
                  <c:v>702</c:v>
                </c:pt>
                <c:pt idx="27">
                  <c:v>704</c:v>
                </c:pt>
                <c:pt idx="28">
                  <c:v>706</c:v>
                </c:pt>
                <c:pt idx="29">
                  <c:v>708</c:v>
                </c:pt>
                <c:pt idx="30">
                  <c:v>710</c:v>
                </c:pt>
                <c:pt idx="31">
                  <c:v>712</c:v>
                </c:pt>
                <c:pt idx="32">
                  <c:v>714</c:v>
                </c:pt>
                <c:pt idx="33">
                  <c:v>716</c:v>
                </c:pt>
                <c:pt idx="34">
                  <c:v>718</c:v>
                </c:pt>
                <c:pt idx="35">
                  <c:v>720</c:v>
                </c:pt>
                <c:pt idx="36">
                  <c:v>722</c:v>
                </c:pt>
                <c:pt idx="37">
                  <c:v>724</c:v>
                </c:pt>
                <c:pt idx="38">
                  <c:v>726</c:v>
                </c:pt>
                <c:pt idx="39">
                  <c:v>728</c:v>
                </c:pt>
                <c:pt idx="40">
                  <c:v>730</c:v>
                </c:pt>
                <c:pt idx="41">
                  <c:v>732</c:v>
                </c:pt>
                <c:pt idx="42">
                  <c:v>734</c:v>
                </c:pt>
                <c:pt idx="43">
                  <c:v>736</c:v>
                </c:pt>
                <c:pt idx="44">
                  <c:v>738</c:v>
                </c:pt>
                <c:pt idx="45">
                  <c:v>740</c:v>
                </c:pt>
                <c:pt idx="46">
                  <c:v>742</c:v>
                </c:pt>
                <c:pt idx="47">
                  <c:v>744</c:v>
                </c:pt>
                <c:pt idx="48">
                  <c:v>746</c:v>
                </c:pt>
                <c:pt idx="49">
                  <c:v>748</c:v>
                </c:pt>
                <c:pt idx="50">
                  <c:v>750</c:v>
                </c:pt>
                <c:pt idx="51">
                  <c:v>752</c:v>
                </c:pt>
                <c:pt idx="52">
                  <c:v>754</c:v>
                </c:pt>
                <c:pt idx="53">
                  <c:v>756</c:v>
                </c:pt>
                <c:pt idx="54">
                  <c:v>758</c:v>
                </c:pt>
                <c:pt idx="55">
                  <c:v>760</c:v>
                </c:pt>
                <c:pt idx="56">
                  <c:v>762</c:v>
                </c:pt>
                <c:pt idx="57">
                  <c:v>764</c:v>
                </c:pt>
                <c:pt idx="58">
                  <c:v>766</c:v>
                </c:pt>
                <c:pt idx="59">
                  <c:v>768</c:v>
                </c:pt>
                <c:pt idx="60">
                  <c:v>770</c:v>
                </c:pt>
                <c:pt idx="61">
                  <c:v>772</c:v>
                </c:pt>
                <c:pt idx="62">
                  <c:v>774</c:v>
                </c:pt>
                <c:pt idx="63">
                  <c:v>776</c:v>
                </c:pt>
                <c:pt idx="64">
                  <c:v>778</c:v>
                </c:pt>
                <c:pt idx="65">
                  <c:v>780</c:v>
                </c:pt>
                <c:pt idx="66">
                  <c:v>782</c:v>
                </c:pt>
                <c:pt idx="67">
                  <c:v>784</c:v>
                </c:pt>
                <c:pt idx="68">
                  <c:v>786</c:v>
                </c:pt>
                <c:pt idx="69">
                  <c:v>788</c:v>
                </c:pt>
                <c:pt idx="70">
                  <c:v>790</c:v>
                </c:pt>
                <c:pt idx="71">
                  <c:v>792</c:v>
                </c:pt>
                <c:pt idx="72">
                  <c:v>794</c:v>
                </c:pt>
                <c:pt idx="73">
                  <c:v>796</c:v>
                </c:pt>
                <c:pt idx="74">
                  <c:v>798</c:v>
                </c:pt>
                <c:pt idx="75">
                  <c:v>800</c:v>
                </c:pt>
                <c:pt idx="76">
                  <c:v>802</c:v>
                </c:pt>
                <c:pt idx="77">
                  <c:v>804</c:v>
                </c:pt>
                <c:pt idx="78">
                  <c:v>806</c:v>
                </c:pt>
                <c:pt idx="79">
                  <c:v>808</c:v>
                </c:pt>
                <c:pt idx="80">
                  <c:v>810</c:v>
                </c:pt>
              </c:numCache>
            </c:numRef>
          </c:xVal>
          <c:yVal>
            <c:numRef>
              <c:f>'75101 QE'!$F$145:$F$225</c:f>
              <c:numCache>
                <c:formatCode>General</c:formatCode>
                <c:ptCount val="81"/>
                <c:pt idx="0">
                  <c:v>1.2197862781813493</c:v>
                </c:pt>
                <c:pt idx="1">
                  <c:v>1.1295774714424847</c:v>
                </c:pt>
                <c:pt idx="2">
                  <c:v>1.1464055437394891</c:v>
                </c:pt>
                <c:pt idx="3">
                  <c:v>1.1590891163814809</c:v>
                </c:pt>
                <c:pt idx="5">
                  <c:v>1.4176029046929974</c:v>
                </c:pt>
                <c:pt idx="6">
                  <c:v>1.3480308388423867</c:v>
                </c:pt>
                <c:pt idx="7">
                  <c:v>1.2806605571105716</c:v>
                </c:pt>
                <c:pt idx="8">
                  <c:v>1.2605348258229343</c:v>
                </c:pt>
                <c:pt idx="9">
                  <c:v>1.1872739691426266</c:v>
                </c:pt>
                <c:pt idx="10">
                  <c:v>1.1788647341538838</c:v>
                </c:pt>
                <c:pt idx="11">
                  <c:v>1.1236919127766727</c:v>
                </c:pt>
                <c:pt idx="12">
                  <c:v>1.122486995405199</c:v>
                </c:pt>
                <c:pt idx="13">
                  <c:v>1.0904229871005466</c:v>
                </c:pt>
                <c:pt idx="14">
                  <c:v>1.0879011818012714</c:v>
                </c:pt>
                <c:pt idx="15">
                  <c:v>1.1365953313639865</c:v>
                </c:pt>
                <c:pt idx="16">
                  <c:v>1.1383155646587189</c:v>
                </c:pt>
                <c:pt idx="17">
                  <c:v>1.1358096262333932</c:v>
                </c:pt>
                <c:pt idx="18">
                  <c:v>1.0958655190940096</c:v>
                </c:pt>
                <c:pt idx="19">
                  <c:v>1.0691635447987244</c:v>
                </c:pt>
                <c:pt idx="20">
                  <c:v>1.0445230776708347</c:v>
                </c:pt>
                <c:pt idx="21">
                  <c:v>1.0267619009252811</c:v>
                </c:pt>
                <c:pt idx="22">
                  <c:v>1.0023820533528656</c:v>
                </c:pt>
                <c:pt idx="23">
                  <c:v>0.96699123958080901</c:v>
                </c:pt>
                <c:pt idx="24">
                  <c:v>0.95825052692997459</c:v>
                </c:pt>
                <c:pt idx="25">
                  <c:v>0.93075335127649006</c:v>
                </c:pt>
                <c:pt idx="26">
                  <c:v>0.91780650118612161</c:v>
                </c:pt>
                <c:pt idx="27">
                  <c:v>0.89862846551719511</c:v>
                </c:pt>
                <c:pt idx="28">
                  <c:v>0.88358002078401987</c:v>
                </c:pt>
                <c:pt idx="29">
                  <c:v>0.86182126505286394</c:v>
                </c:pt>
                <c:pt idx="30">
                  <c:v>0.85512528712241531</c:v>
                </c:pt>
                <c:pt idx="31">
                  <c:v>0.8350785937136731</c:v>
                </c:pt>
                <c:pt idx="32">
                  <c:v>0.82528184855652675</c:v>
                </c:pt>
                <c:pt idx="33">
                  <c:v>0.80705617888740222</c:v>
                </c:pt>
                <c:pt idx="34">
                  <c:v>0.79210679934662043</c:v>
                </c:pt>
                <c:pt idx="35">
                  <c:v>0.7822441066460879</c:v>
                </c:pt>
                <c:pt idx="36">
                  <c:v>0.77204183614635402</c:v>
                </c:pt>
                <c:pt idx="37">
                  <c:v>0.75690221078629716</c:v>
                </c:pt>
                <c:pt idx="38">
                  <c:v>0.74684242941254386</c:v>
                </c:pt>
                <c:pt idx="39">
                  <c:v>0.73430437341511678</c:v>
                </c:pt>
                <c:pt idx="40">
                  <c:v>0.72689783030607202</c:v>
                </c:pt>
                <c:pt idx="41">
                  <c:v>0.7129754575076348</c:v>
                </c:pt>
                <c:pt idx="42">
                  <c:v>0.70189252145902881</c:v>
                </c:pt>
                <c:pt idx="43">
                  <c:v>0.69588649816634451</c:v>
                </c:pt>
                <c:pt idx="44">
                  <c:v>0.6724679250053871</c:v>
                </c:pt>
                <c:pt idx="45">
                  <c:v>0.66140943352083736</c:v>
                </c:pt>
                <c:pt idx="46">
                  <c:v>0.64192233454127867</c:v>
                </c:pt>
                <c:pt idx="47">
                  <c:v>0.61404444444444439</c:v>
                </c:pt>
                <c:pt idx="48">
                  <c:v>0.59313585290129733</c:v>
                </c:pt>
                <c:pt idx="49">
                  <c:v>0.58318018741797928</c:v>
                </c:pt>
                <c:pt idx="50">
                  <c:v>0.56026126918940067</c:v>
                </c:pt>
                <c:pt idx="51">
                  <c:v>0.53834571543724319</c:v>
                </c:pt>
                <c:pt idx="52">
                  <c:v>0.51456735111432639</c:v>
                </c:pt>
                <c:pt idx="53">
                  <c:v>0.50679131060780513</c:v>
                </c:pt>
                <c:pt idx="54">
                  <c:v>0.48463621398844814</c:v>
                </c:pt>
                <c:pt idx="55">
                  <c:v>0.46770567734343166</c:v>
                </c:pt>
                <c:pt idx="56">
                  <c:v>0.44896104983877827</c:v>
                </c:pt>
                <c:pt idx="57">
                  <c:v>0.43898241482976513</c:v>
                </c:pt>
                <c:pt idx="58">
                  <c:v>0.42271249644055653</c:v>
                </c:pt>
                <c:pt idx="59">
                  <c:v>0.39927851556674893</c:v>
                </c:pt>
                <c:pt idx="60">
                  <c:v>0.38345562560388785</c:v>
                </c:pt>
                <c:pt idx="61">
                  <c:v>0.36327425918016659</c:v>
                </c:pt>
                <c:pt idx="62">
                  <c:v>0.33879188110249592</c:v>
                </c:pt>
                <c:pt idx="63">
                  <c:v>0.31090582694390495</c:v>
                </c:pt>
                <c:pt idx="64">
                  <c:v>0.28540244986311641</c:v>
                </c:pt>
                <c:pt idx="65">
                  <c:v>0.25559098692554694</c:v>
                </c:pt>
                <c:pt idx="66">
                  <c:v>0.22287710679153575</c:v>
                </c:pt>
                <c:pt idx="67">
                  <c:v>0.19361653691190872</c:v>
                </c:pt>
                <c:pt idx="68">
                  <c:v>0.16614593582435722</c:v>
                </c:pt>
                <c:pt idx="69">
                  <c:v>0.13428646267229</c:v>
                </c:pt>
                <c:pt idx="70">
                  <c:v>0.11169256019965378</c:v>
                </c:pt>
                <c:pt idx="71">
                  <c:v>9.4994228765813704E-2</c:v>
                </c:pt>
                <c:pt idx="72">
                  <c:v>7.4654168300043025E-2</c:v>
                </c:pt>
                <c:pt idx="73">
                  <c:v>6.4104828343221856E-2</c:v>
                </c:pt>
                <c:pt idx="74">
                  <c:v>5.2273867443190666E-2</c:v>
                </c:pt>
                <c:pt idx="75">
                  <c:v>4.4840370568323532E-2</c:v>
                </c:pt>
                <c:pt idx="76">
                  <c:v>3.8443947767468935E-2</c:v>
                </c:pt>
                <c:pt idx="77">
                  <c:v>3.3907059779925239E-2</c:v>
                </c:pt>
                <c:pt idx="78">
                  <c:v>3.4301662884961594E-2</c:v>
                </c:pt>
                <c:pt idx="79">
                  <c:v>2.9757535082008773E-2</c:v>
                </c:pt>
                <c:pt idx="80">
                  <c:v>3.24208905025751E-2</c:v>
                </c:pt>
              </c:numCache>
            </c:numRef>
          </c:yVal>
          <c:smooth val="0"/>
        </c:ser>
        <c:ser>
          <c:idx val="0"/>
          <c:order val="1"/>
          <c:tx>
            <c:v>18-Mar</c:v>
          </c:tx>
          <c:spPr>
            <a:ln w="28575">
              <a:noFill/>
            </a:ln>
          </c:spPr>
          <c:xVal>
            <c:numRef>
              <c:f>'75101 QE'!$A$118:$A$143</c:f>
              <c:numCache>
                <c:formatCode>General</c:formatCode>
                <c:ptCount val="26"/>
                <c:pt idx="0">
                  <c:v>750</c:v>
                </c:pt>
                <c:pt idx="1">
                  <c:v>752</c:v>
                </c:pt>
                <c:pt idx="2">
                  <c:v>754</c:v>
                </c:pt>
                <c:pt idx="3">
                  <c:v>756</c:v>
                </c:pt>
                <c:pt idx="4">
                  <c:v>758</c:v>
                </c:pt>
                <c:pt idx="5">
                  <c:v>760</c:v>
                </c:pt>
                <c:pt idx="6">
                  <c:v>762</c:v>
                </c:pt>
                <c:pt idx="7">
                  <c:v>764</c:v>
                </c:pt>
                <c:pt idx="8">
                  <c:v>766</c:v>
                </c:pt>
                <c:pt idx="9">
                  <c:v>768</c:v>
                </c:pt>
                <c:pt idx="10">
                  <c:v>770</c:v>
                </c:pt>
                <c:pt idx="11">
                  <c:v>772</c:v>
                </c:pt>
                <c:pt idx="12">
                  <c:v>774</c:v>
                </c:pt>
                <c:pt idx="13">
                  <c:v>776</c:v>
                </c:pt>
                <c:pt idx="14">
                  <c:v>778</c:v>
                </c:pt>
                <c:pt idx="15">
                  <c:v>780</c:v>
                </c:pt>
                <c:pt idx="16">
                  <c:v>782</c:v>
                </c:pt>
                <c:pt idx="17">
                  <c:v>784</c:v>
                </c:pt>
                <c:pt idx="18">
                  <c:v>786</c:v>
                </c:pt>
                <c:pt idx="19">
                  <c:v>788</c:v>
                </c:pt>
                <c:pt idx="20">
                  <c:v>790</c:v>
                </c:pt>
                <c:pt idx="21">
                  <c:v>792</c:v>
                </c:pt>
                <c:pt idx="22">
                  <c:v>794</c:v>
                </c:pt>
                <c:pt idx="23">
                  <c:v>796</c:v>
                </c:pt>
                <c:pt idx="24">
                  <c:v>798</c:v>
                </c:pt>
                <c:pt idx="25">
                  <c:v>800</c:v>
                </c:pt>
              </c:numCache>
            </c:numRef>
          </c:xVal>
          <c:yVal>
            <c:numRef>
              <c:f>'75101 QE'!$F$118:$F$143</c:f>
              <c:numCache>
                <c:formatCode>General</c:formatCode>
                <c:ptCount val="26"/>
                <c:pt idx="0">
                  <c:v>0.42487841288548422</c:v>
                </c:pt>
                <c:pt idx="1">
                  <c:v>0.4027380858322398</c:v>
                </c:pt>
                <c:pt idx="2">
                  <c:v>0.41373866597117931</c:v>
                </c:pt>
                <c:pt idx="3">
                  <c:v>0.45679067147387242</c:v>
                </c:pt>
                <c:pt idx="4">
                  <c:v>0.4404982686402108</c:v>
                </c:pt>
                <c:pt idx="5">
                  <c:v>0.43280753350444018</c:v>
                </c:pt>
                <c:pt idx="6">
                  <c:v>0.41692978583496798</c:v>
                </c:pt>
                <c:pt idx="7">
                  <c:v>0.41164574106875446</c:v>
                </c:pt>
                <c:pt idx="8">
                  <c:v>0.39037468982695989</c:v>
                </c:pt>
                <c:pt idx="9">
                  <c:v>0.37528153153153149</c:v>
                </c:pt>
                <c:pt idx="10">
                  <c:v>0.36366608786978805</c:v>
                </c:pt>
                <c:pt idx="11">
                  <c:v>0.34929320002223224</c:v>
                </c:pt>
                <c:pt idx="12">
                  <c:v>0.31806638196553427</c:v>
                </c:pt>
                <c:pt idx="13">
                  <c:v>0.2861978765963995</c:v>
                </c:pt>
                <c:pt idx="14">
                  <c:v>0.2606388572235418</c:v>
                </c:pt>
                <c:pt idx="15">
                  <c:v>0.23297311989891492</c:v>
                </c:pt>
                <c:pt idx="16">
                  <c:v>0.19408351768298035</c:v>
                </c:pt>
                <c:pt idx="17">
                  <c:v>0.16372902788058233</c:v>
                </c:pt>
                <c:pt idx="18">
                  <c:v>0.13549378599628478</c:v>
                </c:pt>
                <c:pt idx="19">
                  <c:v>0.10747605400938329</c:v>
                </c:pt>
                <c:pt idx="20">
                  <c:v>8.2912126416932644E-2</c:v>
                </c:pt>
                <c:pt idx="21">
                  <c:v>6.8938438391482768E-2</c:v>
                </c:pt>
                <c:pt idx="22">
                  <c:v>5.3126248603417955E-2</c:v>
                </c:pt>
                <c:pt idx="23">
                  <c:v>4.7834662031964327E-2</c:v>
                </c:pt>
                <c:pt idx="24">
                  <c:v>3.8721785258968598E-2</c:v>
                </c:pt>
                <c:pt idx="25">
                  <c:v>3.2485174781523088E-2</c:v>
                </c:pt>
              </c:numCache>
            </c:numRef>
          </c:yVal>
          <c:smooth val="0"/>
        </c:ser>
        <c:ser>
          <c:idx val="1"/>
          <c:order val="2"/>
          <c:tx>
            <c:v>19MarLowerCurrent</c:v>
          </c:tx>
          <c:spPr>
            <a:ln w="28575">
              <a:noFill/>
            </a:ln>
          </c:spPr>
          <c:xVal>
            <c:numRef>
              <c:f>'75101 QE'!$D$227:$D$307</c:f>
              <c:numCache>
                <c:formatCode>General</c:formatCode>
                <c:ptCount val="81"/>
                <c:pt idx="0">
                  <c:v>650</c:v>
                </c:pt>
                <c:pt idx="1">
                  <c:v>652</c:v>
                </c:pt>
                <c:pt idx="2">
                  <c:v>654</c:v>
                </c:pt>
                <c:pt idx="3">
                  <c:v>656</c:v>
                </c:pt>
                <c:pt idx="4">
                  <c:v>658</c:v>
                </c:pt>
                <c:pt idx="5">
                  <c:v>660</c:v>
                </c:pt>
                <c:pt idx="6">
                  <c:v>662</c:v>
                </c:pt>
                <c:pt idx="7">
                  <c:v>664</c:v>
                </c:pt>
                <c:pt idx="8">
                  <c:v>666</c:v>
                </c:pt>
                <c:pt idx="9">
                  <c:v>668</c:v>
                </c:pt>
                <c:pt idx="10">
                  <c:v>670</c:v>
                </c:pt>
                <c:pt idx="11">
                  <c:v>672</c:v>
                </c:pt>
                <c:pt idx="12">
                  <c:v>674</c:v>
                </c:pt>
                <c:pt idx="13">
                  <c:v>676</c:v>
                </c:pt>
                <c:pt idx="14">
                  <c:v>678</c:v>
                </c:pt>
                <c:pt idx="15">
                  <c:v>680</c:v>
                </c:pt>
                <c:pt idx="16">
                  <c:v>682</c:v>
                </c:pt>
                <c:pt idx="17">
                  <c:v>684</c:v>
                </c:pt>
                <c:pt idx="18">
                  <c:v>686</c:v>
                </c:pt>
                <c:pt idx="19">
                  <c:v>688</c:v>
                </c:pt>
                <c:pt idx="20">
                  <c:v>690</c:v>
                </c:pt>
                <c:pt idx="21">
                  <c:v>692</c:v>
                </c:pt>
                <c:pt idx="22">
                  <c:v>694</c:v>
                </c:pt>
                <c:pt idx="23">
                  <c:v>696</c:v>
                </c:pt>
                <c:pt idx="24">
                  <c:v>698</c:v>
                </c:pt>
                <c:pt idx="25">
                  <c:v>700</c:v>
                </c:pt>
                <c:pt idx="26">
                  <c:v>702</c:v>
                </c:pt>
                <c:pt idx="27">
                  <c:v>704</c:v>
                </c:pt>
                <c:pt idx="28">
                  <c:v>706</c:v>
                </c:pt>
                <c:pt idx="29">
                  <c:v>708</c:v>
                </c:pt>
                <c:pt idx="30">
                  <c:v>710</c:v>
                </c:pt>
                <c:pt idx="31">
                  <c:v>712</c:v>
                </c:pt>
                <c:pt idx="32">
                  <c:v>714</c:v>
                </c:pt>
                <c:pt idx="33">
                  <c:v>716</c:v>
                </c:pt>
                <c:pt idx="34">
                  <c:v>718</c:v>
                </c:pt>
                <c:pt idx="35">
                  <c:v>720</c:v>
                </c:pt>
                <c:pt idx="36">
                  <c:v>722</c:v>
                </c:pt>
                <c:pt idx="37">
                  <c:v>724</c:v>
                </c:pt>
                <c:pt idx="38">
                  <c:v>726</c:v>
                </c:pt>
                <c:pt idx="39">
                  <c:v>728</c:v>
                </c:pt>
                <c:pt idx="40">
                  <c:v>730</c:v>
                </c:pt>
                <c:pt idx="41">
                  <c:v>732</c:v>
                </c:pt>
                <c:pt idx="42">
                  <c:v>734</c:v>
                </c:pt>
                <c:pt idx="43">
                  <c:v>736</c:v>
                </c:pt>
                <c:pt idx="44">
                  <c:v>738</c:v>
                </c:pt>
                <c:pt idx="45">
                  <c:v>740</c:v>
                </c:pt>
                <c:pt idx="46">
                  <c:v>742</c:v>
                </c:pt>
                <c:pt idx="47">
                  <c:v>744</c:v>
                </c:pt>
                <c:pt idx="48">
                  <c:v>746</c:v>
                </c:pt>
                <c:pt idx="49">
                  <c:v>748</c:v>
                </c:pt>
                <c:pt idx="50">
                  <c:v>750</c:v>
                </c:pt>
                <c:pt idx="51">
                  <c:v>752</c:v>
                </c:pt>
                <c:pt idx="52">
                  <c:v>754</c:v>
                </c:pt>
                <c:pt idx="53">
                  <c:v>756</c:v>
                </c:pt>
                <c:pt idx="54">
                  <c:v>758</c:v>
                </c:pt>
                <c:pt idx="55">
                  <c:v>760</c:v>
                </c:pt>
                <c:pt idx="56">
                  <c:v>762</c:v>
                </c:pt>
                <c:pt idx="57">
                  <c:v>764</c:v>
                </c:pt>
                <c:pt idx="58">
                  <c:v>766</c:v>
                </c:pt>
                <c:pt idx="59">
                  <c:v>768</c:v>
                </c:pt>
                <c:pt idx="60">
                  <c:v>770</c:v>
                </c:pt>
                <c:pt idx="61">
                  <c:v>772</c:v>
                </c:pt>
                <c:pt idx="62">
                  <c:v>774</c:v>
                </c:pt>
                <c:pt idx="63">
                  <c:v>776</c:v>
                </c:pt>
                <c:pt idx="64">
                  <c:v>778</c:v>
                </c:pt>
                <c:pt idx="65">
                  <c:v>780</c:v>
                </c:pt>
                <c:pt idx="66">
                  <c:v>782</c:v>
                </c:pt>
                <c:pt idx="67">
                  <c:v>784</c:v>
                </c:pt>
                <c:pt idx="68">
                  <c:v>786</c:v>
                </c:pt>
                <c:pt idx="69">
                  <c:v>788</c:v>
                </c:pt>
                <c:pt idx="70">
                  <c:v>790</c:v>
                </c:pt>
                <c:pt idx="71">
                  <c:v>792</c:v>
                </c:pt>
                <c:pt idx="72">
                  <c:v>794</c:v>
                </c:pt>
                <c:pt idx="73">
                  <c:v>796</c:v>
                </c:pt>
                <c:pt idx="74">
                  <c:v>798</c:v>
                </c:pt>
                <c:pt idx="75">
                  <c:v>800</c:v>
                </c:pt>
                <c:pt idx="76">
                  <c:v>802</c:v>
                </c:pt>
                <c:pt idx="77">
                  <c:v>804</c:v>
                </c:pt>
                <c:pt idx="78">
                  <c:v>806</c:v>
                </c:pt>
                <c:pt idx="79">
                  <c:v>808</c:v>
                </c:pt>
                <c:pt idx="80">
                  <c:v>810</c:v>
                </c:pt>
              </c:numCache>
            </c:numRef>
          </c:xVal>
          <c:yVal>
            <c:numRef>
              <c:f>'75101 QE'!$F$227:$F$307</c:f>
              <c:numCache>
                <c:formatCode>General</c:formatCode>
                <c:ptCount val="81"/>
                <c:pt idx="0">
                  <c:v>2.856787165503277</c:v>
                </c:pt>
                <c:pt idx="1">
                  <c:v>2.6453107503178468</c:v>
                </c:pt>
                <c:pt idx="2">
                  <c:v>2.3960327591938553</c:v>
                </c:pt>
                <c:pt idx="3">
                  <c:v>2.1958532754619822</c:v>
                </c:pt>
                <c:pt idx="4">
                  <c:v>2.0280726124608437</c:v>
                </c:pt>
                <c:pt idx="5">
                  <c:v>1.8585172647124719</c:v>
                </c:pt>
                <c:pt idx="6">
                  <c:v>1.7366973131356966</c:v>
                </c:pt>
                <c:pt idx="7">
                  <c:v>1.6308917358905546</c:v>
                </c:pt>
                <c:pt idx="8">
                  <c:v>1.5539323316957301</c:v>
                </c:pt>
                <c:pt idx="9">
                  <c:v>1.4950350768231375</c:v>
                </c:pt>
                <c:pt idx="10">
                  <c:v>1.4366388813756585</c:v>
                </c:pt>
                <c:pt idx="11">
                  <c:v>1.381993871591767</c:v>
                </c:pt>
                <c:pt idx="12">
                  <c:v>1.3376357318046646</c:v>
                </c:pt>
                <c:pt idx="13">
                  <c:v>1.2977250660915309</c:v>
                </c:pt>
                <c:pt idx="14">
                  <c:v>1.2749922333978128</c:v>
                </c:pt>
                <c:pt idx="15">
                  <c:v>1.2356232416392485</c:v>
                </c:pt>
                <c:pt idx="16">
                  <c:v>1.1997676698007043</c:v>
                </c:pt>
                <c:pt idx="17">
                  <c:v>1.1740586936333763</c:v>
                </c:pt>
                <c:pt idx="18">
                  <c:v>1.1583847133004557</c:v>
                </c:pt>
                <c:pt idx="19">
                  <c:v>1.116116636558754</c:v>
                </c:pt>
                <c:pt idx="20">
                  <c:v>1.081634124279953</c:v>
                </c:pt>
                <c:pt idx="21">
                  <c:v>1.0616612351157644</c:v>
                </c:pt>
                <c:pt idx="22">
                  <c:v>1.0340493122002885</c:v>
                </c:pt>
                <c:pt idx="23">
                  <c:v>1.0183421617028803</c:v>
                </c:pt>
                <c:pt idx="24">
                  <c:v>0.99061303851881233</c:v>
                </c:pt>
                <c:pt idx="25">
                  <c:v>0.95873075890090731</c:v>
                </c:pt>
                <c:pt idx="26">
                  <c:v>0.94291311682616019</c:v>
                </c:pt>
                <c:pt idx="27">
                  <c:v>0.92018323522265288</c:v>
                </c:pt>
                <c:pt idx="28">
                  <c:v>0.9026009232598099</c:v>
                </c:pt>
                <c:pt idx="29">
                  <c:v>0.89061347892884712</c:v>
                </c:pt>
                <c:pt idx="30">
                  <c:v>0.87736926691969064</c:v>
                </c:pt>
                <c:pt idx="31">
                  <c:v>0.85577994902738586</c:v>
                </c:pt>
                <c:pt idx="32">
                  <c:v>0.84395623477009452</c:v>
                </c:pt>
                <c:pt idx="33">
                  <c:v>0.82983330167911884</c:v>
                </c:pt>
                <c:pt idx="34">
                  <c:v>0.81422219759587999</c:v>
                </c:pt>
                <c:pt idx="35">
                  <c:v>0.80350621432264691</c:v>
                </c:pt>
                <c:pt idx="36">
                  <c:v>0.78744551134445517</c:v>
                </c:pt>
                <c:pt idx="37">
                  <c:v>0.77631220731509198</c:v>
                </c:pt>
                <c:pt idx="38">
                  <c:v>0.76250015940658011</c:v>
                </c:pt>
                <c:pt idx="39">
                  <c:v>0.7519987091331003</c:v>
                </c:pt>
                <c:pt idx="40">
                  <c:v>0.74593135281964162</c:v>
                </c:pt>
                <c:pt idx="41">
                  <c:v>0.72578768871388266</c:v>
                </c:pt>
                <c:pt idx="42">
                  <c:v>0.71514479519366403</c:v>
                </c:pt>
                <c:pt idx="43">
                  <c:v>0.69285096999135798</c:v>
                </c:pt>
                <c:pt idx="44">
                  <c:v>0.68236987621104017</c:v>
                </c:pt>
                <c:pt idx="45">
                  <c:v>0.66595802720303476</c:v>
                </c:pt>
                <c:pt idx="46">
                  <c:v>0.6498074076404774</c:v>
                </c:pt>
                <c:pt idx="47">
                  <c:v>0.63020375492235026</c:v>
                </c:pt>
                <c:pt idx="48">
                  <c:v>0.61418746312760275</c:v>
                </c:pt>
                <c:pt idx="49">
                  <c:v>0.59625866319771292</c:v>
                </c:pt>
                <c:pt idx="50">
                  <c:v>0.56775923343380263</c:v>
                </c:pt>
                <c:pt idx="51">
                  <c:v>0.55362892285909282</c:v>
                </c:pt>
                <c:pt idx="52">
                  <c:v>0.52351359478792125</c:v>
                </c:pt>
                <c:pt idx="53">
                  <c:v>0.51096899258567474</c:v>
                </c:pt>
                <c:pt idx="54">
                  <c:v>0.4888218430758276</c:v>
                </c:pt>
                <c:pt idx="55">
                  <c:v>0.47849146755685618</c:v>
                </c:pt>
                <c:pt idx="56">
                  <c:v>0.46245842079311017</c:v>
                </c:pt>
                <c:pt idx="57">
                  <c:v>0.44899279843639356</c:v>
                </c:pt>
                <c:pt idx="58">
                  <c:v>0.42471753056985628</c:v>
                </c:pt>
                <c:pt idx="59">
                  <c:v>0.40907505261231586</c:v>
                </c:pt>
                <c:pt idx="60">
                  <c:v>0.38973735705681478</c:v>
                </c:pt>
                <c:pt idx="61">
                  <c:v>0.3709002320094299</c:v>
                </c:pt>
                <c:pt idx="62">
                  <c:v>0.34452822943053063</c:v>
                </c:pt>
                <c:pt idx="63">
                  <c:v>0.31689294081336156</c:v>
                </c:pt>
                <c:pt idx="64">
                  <c:v>0.28720630032981637</c:v>
                </c:pt>
                <c:pt idx="65">
                  <c:v>0.25664508886039311</c:v>
                </c:pt>
                <c:pt idx="66">
                  <c:v>0.22549698709853111</c:v>
                </c:pt>
                <c:pt idx="67">
                  <c:v>0.19623815912919787</c:v>
                </c:pt>
                <c:pt idx="68">
                  <c:v>0.1662635171373914</c:v>
                </c:pt>
                <c:pt idx="69">
                  <c:v>0.13484019615509715</c:v>
                </c:pt>
                <c:pt idx="70">
                  <c:v>0.11086585648391921</c:v>
                </c:pt>
                <c:pt idx="71">
                  <c:v>9.3140833650881827E-2</c:v>
                </c:pt>
                <c:pt idx="72">
                  <c:v>7.2707994427638076E-2</c:v>
                </c:pt>
                <c:pt idx="73">
                  <c:v>6.2242959389617436E-2</c:v>
                </c:pt>
                <c:pt idx="74">
                  <c:v>4.9827849164817299E-2</c:v>
                </c:pt>
                <c:pt idx="75">
                  <c:v>4.216447800393959E-2</c:v>
                </c:pt>
                <c:pt idx="76">
                  <c:v>3.5695131220407759E-2</c:v>
                </c:pt>
                <c:pt idx="77">
                  <c:v>3.1291351026516659E-2</c:v>
                </c:pt>
                <c:pt idx="78">
                  <c:v>3.0686084731009578E-2</c:v>
                </c:pt>
                <c:pt idx="79">
                  <c:v>2.6439410245372365E-2</c:v>
                </c:pt>
                <c:pt idx="80">
                  <c:v>2.7973375314165765E-2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657088"/>
        <c:axId val="151658880"/>
      </c:scatterChart>
      <c:valAx>
        <c:axId val="151657088"/>
        <c:scaling>
          <c:orientation val="minMax"/>
          <c:max val="850"/>
          <c:min val="600"/>
        </c:scaling>
        <c:delete val="0"/>
        <c:axPos val="b"/>
        <c:numFmt formatCode="General" sourceLinked="1"/>
        <c:majorTickMark val="out"/>
        <c:minorTickMark val="none"/>
        <c:tickLblPos val="nextTo"/>
        <c:crossAx val="151658880"/>
        <c:crosses val="autoZero"/>
        <c:crossBetween val="midCat"/>
      </c:valAx>
      <c:valAx>
        <c:axId val="15165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6570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marker>
            <c:symbol val="none"/>
          </c:marker>
          <c:yVal>
            <c:numRef>
              <c:f>'standard analyzing power'!$C$1:$C$708</c:f>
              <c:numCache>
                <c:formatCode>General</c:formatCode>
                <c:ptCount val="708"/>
                <c:pt idx="0">
                  <c:v>0</c:v>
                </c:pt>
                <c:pt idx="1">
                  <c:v>10.411</c:v>
                </c:pt>
                <c:pt idx="2">
                  <c:v>10.41</c:v>
                </c:pt>
                <c:pt idx="3">
                  <c:v>10.412000000000001</c:v>
                </c:pt>
                <c:pt idx="4">
                  <c:v>10.413</c:v>
                </c:pt>
                <c:pt idx="5">
                  <c:v>10.403</c:v>
                </c:pt>
                <c:pt idx="6">
                  <c:v>10.404</c:v>
                </c:pt>
                <c:pt idx="7">
                  <c:v>10.398</c:v>
                </c:pt>
                <c:pt idx="8">
                  <c:v>1.7000000000000001E-2</c:v>
                </c:pt>
                <c:pt idx="9">
                  <c:v>0.01</c:v>
                </c:pt>
                <c:pt idx="10">
                  <c:v>8.5000000000000006E-3</c:v>
                </c:pt>
                <c:pt idx="11">
                  <c:v>8.3000000000000001E-3</c:v>
                </c:pt>
                <c:pt idx="12">
                  <c:v>7.6E-3</c:v>
                </c:pt>
                <c:pt idx="13">
                  <c:v>7.6E-3</c:v>
                </c:pt>
                <c:pt idx="14">
                  <c:v>10.414999999999999</c:v>
                </c:pt>
                <c:pt idx="15">
                  <c:v>10.419</c:v>
                </c:pt>
                <c:pt idx="16">
                  <c:v>10.422000000000001</c:v>
                </c:pt>
                <c:pt idx="17">
                  <c:v>10.411</c:v>
                </c:pt>
                <c:pt idx="18">
                  <c:v>10.417</c:v>
                </c:pt>
                <c:pt idx="19">
                  <c:v>10.416</c:v>
                </c:pt>
                <c:pt idx="20">
                  <c:v>10.420999999999999</c:v>
                </c:pt>
                <c:pt idx="21">
                  <c:v>10.42</c:v>
                </c:pt>
                <c:pt idx="22">
                  <c:v>10.414999999999999</c:v>
                </c:pt>
                <c:pt idx="23">
                  <c:v>10.414999999999999</c:v>
                </c:pt>
                <c:pt idx="24">
                  <c:v>10.422000000000001</c:v>
                </c:pt>
                <c:pt idx="25">
                  <c:v>10.416</c:v>
                </c:pt>
                <c:pt idx="26">
                  <c:v>10.416</c:v>
                </c:pt>
                <c:pt idx="27">
                  <c:v>10.412000000000001</c:v>
                </c:pt>
                <c:pt idx="28">
                  <c:v>10.420999999999999</c:v>
                </c:pt>
                <c:pt idx="29">
                  <c:v>10.420999999999999</c:v>
                </c:pt>
                <c:pt idx="30">
                  <c:v>10.414999999999999</c:v>
                </c:pt>
                <c:pt idx="31">
                  <c:v>10.422000000000001</c:v>
                </c:pt>
                <c:pt idx="32">
                  <c:v>10.436</c:v>
                </c:pt>
                <c:pt idx="33">
                  <c:v>10.428000000000001</c:v>
                </c:pt>
                <c:pt idx="34">
                  <c:v>10.371</c:v>
                </c:pt>
                <c:pt idx="35">
                  <c:v>10.426</c:v>
                </c:pt>
                <c:pt idx="36">
                  <c:v>10.494</c:v>
                </c:pt>
                <c:pt idx="37">
                  <c:v>10.403</c:v>
                </c:pt>
                <c:pt idx="38">
                  <c:v>10.442</c:v>
                </c:pt>
                <c:pt idx="39">
                  <c:v>10.433999999999999</c:v>
                </c:pt>
                <c:pt idx="40">
                  <c:v>10.425000000000001</c:v>
                </c:pt>
                <c:pt idx="41">
                  <c:v>10.468999999999999</c:v>
                </c:pt>
                <c:pt idx="42">
                  <c:v>10.46</c:v>
                </c:pt>
                <c:pt idx="43">
                  <c:v>10.5</c:v>
                </c:pt>
                <c:pt idx="44">
                  <c:v>10.529</c:v>
                </c:pt>
                <c:pt idx="45">
                  <c:v>10.682</c:v>
                </c:pt>
                <c:pt idx="46">
                  <c:v>10.89</c:v>
                </c:pt>
                <c:pt idx="47">
                  <c:v>10.763999999999999</c:v>
                </c:pt>
                <c:pt idx="48">
                  <c:v>10.706</c:v>
                </c:pt>
                <c:pt idx="49">
                  <c:v>10.638999999999999</c:v>
                </c:pt>
                <c:pt idx="50">
                  <c:v>10.504</c:v>
                </c:pt>
                <c:pt idx="51">
                  <c:v>10.45</c:v>
                </c:pt>
                <c:pt idx="52">
                  <c:v>10.417</c:v>
                </c:pt>
                <c:pt idx="53">
                  <c:v>10.438000000000001</c:v>
                </c:pt>
                <c:pt idx="54">
                  <c:v>10.432</c:v>
                </c:pt>
                <c:pt idx="55">
                  <c:v>10.432</c:v>
                </c:pt>
                <c:pt idx="56">
                  <c:v>10.426</c:v>
                </c:pt>
                <c:pt idx="57">
                  <c:v>10.412000000000001</c:v>
                </c:pt>
                <c:pt idx="58">
                  <c:v>10.401999999999999</c:v>
                </c:pt>
                <c:pt idx="59">
                  <c:v>10.41</c:v>
                </c:pt>
                <c:pt idx="60">
                  <c:v>10.423999999999999</c:v>
                </c:pt>
                <c:pt idx="61">
                  <c:v>10.416</c:v>
                </c:pt>
                <c:pt idx="62">
                  <c:v>10.416</c:v>
                </c:pt>
                <c:pt idx="63">
                  <c:v>10.417</c:v>
                </c:pt>
                <c:pt idx="64">
                  <c:v>10.422000000000001</c:v>
                </c:pt>
                <c:pt idx="65">
                  <c:v>10.43</c:v>
                </c:pt>
                <c:pt idx="66">
                  <c:v>10.425000000000001</c:v>
                </c:pt>
                <c:pt idx="67">
                  <c:v>10.432</c:v>
                </c:pt>
                <c:pt idx="68">
                  <c:v>10.458</c:v>
                </c:pt>
                <c:pt idx="69">
                  <c:v>10.518000000000001</c:v>
                </c:pt>
                <c:pt idx="70">
                  <c:v>10.51</c:v>
                </c:pt>
                <c:pt idx="71">
                  <c:v>10.532999999999999</c:v>
                </c:pt>
                <c:pt idx="72">
                  <c:v>10.196</c:v>
                </c:pt>
                <c:pt idx="73">
                  <c:v>10.079000000000001</c:v>
                </c:pt>
                <c:pt idx="74">
                  <c:v>10.478999999999999</c:v>
                </c:pt>
                <c:pt idx="75">
                  <c:v>10.451000000000001</c:v>
                </c:pt>
                <c:pt idx="76">
                  <c:v>10.638</c:v>
                </c:pt>
                <c:pt idx="77">
                  <c:v>10.47</c:v>
                </c:pt>
                <c:pt idx="78">
                  <c:v>10.388</c:v>
                </c:pt>
                <c:pt idx="79">
                  <c:v>9.9659999999999993</c:v>
                </c:pt>
                <c:pt idx="80">
                  <c:v>9.9600000000000009</c:v>
                </c:pt>
                <c:pt idx="81">
                  <c:v>9.9459999999999997</c:v>
                </c:pt>
                <c:pt idx="82">
                  <c:v>9.9499999999999993</c:v>
                </c:pt>
                <c:pt idx="83">
                  <c:v>9.9489999999999998</c:v>
                </c:pt>
                <c:pt idx="84">
                  <c:v>9.9529999999999994</c:v>
                </c:pt>
                <c:pt idx="85">
                  <c:v>9.952</c:v>
                </c:pt>
                <c:pt idx="86">
                  <c:v>9.9580000000000002</c:v>
                </c:pt>
                <c:pt idx="87">
                  <c:v>9.9619999999999997</c:v>
                </c:pt>
                <c:pt idx="88">
                  <c:v>9.9580000000000002</c:v>
                </c:pt>
                <c:pt idx="89">
                  <c:v>9.9640000000000004</c:v>
                </c:pt>
                <c:pt idx="90">
                  <c:v>9.9550000000000001</c:v>
                </c:pt>
                <c:pt idx="91">
                  <c:v>9.9480000000000004</c:v>
                </c:pt>
                <c:pt idx="92">
                  <c:v>9.9570000000000007</c:v>
                </c:pt>
                <c:pt idx="93">
                  <c:v>9.9489999999999998</c:v>
                </c:pt>
                <c:pt idx="94">
                  <c:v>9.9969999999999999</c:v>
                </c:pt>
                <c:pt idx="95">
                  <c:v>11.03</c:v>
                </c:pt>
                <c:pt idx="96">
                  <c:v>10.478</c:v>
                </c:pt>
                <c:pt idx="97">
                  <c:v>10.125</c:v>
                </c:pt>
                <c:pt idx="98">
                  <c:v>10.032</c:v>
                </c:pt>
                <c:pt idx="99">
                  <c:v>9.8089999999999993</c:v>
                </c:pt>
                <c:pt idx="100">
                  <c:v>9.59</c:v>
                </c:pt>
                <c:pt idx="101">
                  <c:v>9.4250000000000007</c:v>
                </c:pt>
                <c:pt idx="102">
                  <c:v>9.4149999999999991</c:v>
                </c:pt>
                <c:pt idx="103">
                  <c:v>9.3970000000000002</c:v>
                </c:pt>
                <c:pt idx="104">
                  <c:v>9.4019999999999992</c:v>
                </c:pt>
                <c:pt idx="105">
                  <c:v>9.4149999999999991</c:v>
                </c:pt>
                <c:pt idx="106">
                  <c:v>9.4090000000000007</c:v>
                </c:pt>
                <c:pt idx="107">
                  <c:v>9.407</c:v>
                </c:pt>
                <c:pt idx="108">
                  <c:v>9.4</c:v>
                </c:pt>
                <c:pt idx="109">
                  <c:v>9.4009999999999998</c:v>
                </c:pt>
                <c:pt idx="110">
                  <c:v>9.4009999999999998</c:v>
                </c:pt>
                <c:pt idx="111">
                  <c:v>9.4060000000000006</c:v>
                </c:pt>
                <c:pt idx="112">
                  <c:v>9.4139999999999997</c:v>
                </c:pt>
                <c:pt idx="113">
                  <c:v>9.4090000000000007</c:v>
                </c:pt>
                <c:pt idx="114">
                  <c:v>9.3989999999999991</c:v>
                </c:pt>
                <c:pt idx="115">
                  <c:v>9.4039999999999999</c:v>
                </c:pt>
                <c:pt idx="116">
                  <c:v>9.3940000000000001</c:v>
                </c:pt>
                <c:pt idx="117">
                  <c:v>9.3940000000000001</c:v>
                </c:pt>
                <c:pt idx="118">
                  <c:v>9.3989999999999991</c:v>
                </c:pt>
                <c:pt idx="119">
                  <c:v>9.5269999999999992</c:v>
                </c:pt>
                <c:pt idx="120">
                  <c:v>11.282999999999999</c:v>
                </c:pt>
                <c:pt idx="121">
                  <c:v>10.183999999999999</c:v>
                </c:pt>
                <c:pt idx="122">
                  <c:v>10.616</c:v>
                </c:pt>
                <c:pt idx="123">
                  <c:v>10.657</c:v>
                </c:pt>
                <c:pt idx="124">
                  <c:v>9.8710000000000004</c:v>
                </c:pt>
                <c:pt idx="125">
                  <c:v>9.6579999999999995</c:v>
                </c:pt>
                <c:pt idx="126">
                  <c:v>9.4239999999999995</c:v>
                </c:pt>
                <c:pt idx="127">
                  <c:v>8.86</c:v>
                </c:pt>
                <c:pt idx="128">
                  <c:v>8.8350000000000009</c:v>
                </c:pt>
                <c:pt idx="129">
                  <c:v>8.8409999999999993</c:v>
                </c:pt>
                <c:pt idx="130">
                  <c:v>8.8249999999999993</c:v>
                </c:pt>
                <c:pt idx="131">
                  <c:v>8.8379999999999992</c:v>
                </c:pt>
                <c:pt idx="132">
                  <c:v>8.8219999999999992</c:v>
                </c:pt>
                <c:pt idx="133">
                  <c:v>8.8320000000000007</c:v>
                </c:pt>
                <c:pt idx="134">
                  <c:v>8.8140000000000001</c:v>
                </c:pt>
                <c:pt idx="135">
                  <c:v>8.8219999999999992</c:v>
                </c:pt>
                <c:pt idx="136">
                  <c:v>8.8260000000000005</c:v>
                </c:pt>
                <c:pt idx="137">
                  <c:v>8.8260000000000005</c:v>
                </c:pt>
                <c:pt idx="138">
                  <c:v>8.8309999999999995</c:v>
                </c:pt>
                <c:pt idx="139">
                  <c:v>8.8230000000000004</c:v>
                </c:pt>
                <c:pt idx="140">
                  <c:v>8.83</c:v>
                </c:pt>
                <c:pt idx="141">
                  <c:v>8.8309999999999995</c:v>
                </c:pt>
                <c:pt idx="142">
                  <c:v>8.9169999999999998</c:v>
                </c:pt>
                <c:pt idx="143">
                  <c:v>8.891</c:v>
                </c:pt>
                <c:pt idx="144">
                  <c:v>10.875</c:v>
                </c:pt>
                <c:pt idx="145">
                  <c:v>10.577999999999999</c:v>
                </c:pt>
                <c:pt idx="146">
                  <c:v>10.259</c:v>
                </c:pt>
                <c:pt idx="147">
                  <c:v>10.019</c:v>
                </c:pt>
                <c:pt idx="148">
                  <c:v>9.8390000000000004</c:v>
                </c:pt>
                <c:pt idx="149">
                  <c:v>8.5950000000000006</c:v>
                </c:pt>
                <c:pt idx="150">
                  <c:v>8.5839999999999996</c:v>
                </c:pt>
                <c:pt idx="151">
                  <c:v>8.5939999999999994</c:v>
                </c:pt>
                <c:pt idx="152">
                  <c:v>8.5890000000000004</c:v>
                </c:pt>
                <c:pt idx="153">
                  <c:v>8.5939999999999994</c:v>
                </c:pt>
                <c:pt idx="154">
                  <c:v>8.5969999999999995</c:v>
                </c:pt>
                <c:pt idx="155">
                  <c:v>8.5869999999999997</c:v>
                </c:pt>
                <c:pt idx="156">
                  <c:v>8.593</c:v>
                </c:pt>
                <c:pt idx="157">
                  <c:v>8.593</c:v>
                </c:pt>
                <c:pt idx="158">
                  <c:v>8.5920000000000005</c:v>
                </c:pt>
                <c:pt idx="159">
                  <c:v>8.5920000000000005</c:v>
                </c:pt>
                <c:pt idx="160">
                  <c:v>8.5860000000000003</c:v>
                </c:pt>
                <c:pt idx="161">
                  <c:v>8.5950000000000006</c:v>
                </c:pt>
                <c:pt idx="162">
                  <c:v>8.5990000000000002</c:v>
                </c:pt>
                <c:pt idx="163">
                  <c:v>8.5990000000000002</c:v>
                </c:pt>
                <c:pt idx="164">
                  <c:v>8.7409999999999997</c:v>
                </c:pt>
                <c:pt idx="165">
                  <c:v>9.5389999999999997</c:v>
                </c:pt>
                <c:pt idx="166">
                  <c:v>9.4649999999999999</c:v>
                </c:pt>
                <c:pt idx="167">
                  <c:v>9.3659999999999997</c:v>
                </c:pt>
                <c:pt idx="168">
                  <c:v>9.1850000000000005</c:v>
                </c:pt>
                <c:pt idx="169">
                  <c:v>8.7789999999999999</c:v>
                </c:pt>
                <c:pt idx="170">
                  <c:v>8.7789999999999999</c:v>
                </c:pt>
                <c:pt idx="171">
                  <c:v>8.766</c:v>
                </c:pt>
                <c:pt idx="172">
                  <c:v>8.7720000000000002</c:v>
                </c:pt>
                <c:pt idx="173">
                  <c:v>8.7769999999999992</c:v>
                </c:pt>
                <c:pt idx="174">
                  <c:v>8.7729999999999997</c:v>
                </c:pt>
                <c:pt idx="175">
                  <c:v>8.7739999999999991</c:v>
                </c:pt>
                <c:pt idx="176">
                  <c:v>8.7729999999999997</c:v>
                </c:pt>
                <c:pt idx="177">
                  <c:v>8.7729999999999997</c:v>
                </c:pt>
                <c:pt idx="178">
                  <c:v>8.7729999999999997</c:v>
                </c:pt>
                <c:pt idx="179">
                  <c:v>8.7789999999999999</c:v>
                </c:pt>
                <c:pt idx="180">
                  <c:v>8.7739999999999991</c:v>
                </c:pt>
                <c:pt idx="181">
                  <c:v>8.7739999999999991</c:v>
                </c:pt>
                <c:pt idx="182">
                  <c:v>8.7739999999999991</c:v>
                </c:pt>
                <c:pt idx="183">
                  <c:v>8.7490000000000006</c:v>
                </c:pt>
                <c:pt idx="184">
                  <c:v>8.7739999999999991</c:v>
                </c:pt>
                <c:pt idx="185">
                  <c:v>8.7780000000000005</c:v>
                </c:pt>
                <c:pt idx="186">
                  <c:v>8.798</c:v>
                </c:pt>
                <c:pt idx="187">
                  <c:v>8.7680000000000007</c:v>
                </c:pt>
                <c:pt idx="188">
                  <c:v>8.7680000000000007</c:v>
                </c:pt>
                <c:pt idx="189">
                  <c:v>8.7789999999999999</c:v>
                </c:pt>
                <c:pt idx="190">
                  <c:v>8.7799999999999994</c:v>
                </c:pt>
                <c:pt idx="191">
                  <c:v>8.7829999999999995</c:v>
                </c:pt>
                <c:pt idx="192">
                  <c:v>8.7780000000000005</c:v>
                </c:pt>
                <c:pt idx="193">
                  <c:v>8.7720000000000002</c:v>
                </c:pt>
                <c:pt idx="194">
                  <c:v>8.7720000000000002</c:v>
                </c:pt>
                <c:pt idx="195">
                  <c:v>8.7759999999999998</c:v>
                </c:pt>
                <c:pt idx="196">
                  <c:v>8.7720000000000002</c:v>
                </c:pt>
                <c:pt idx="197">
                  <c:v>8.7720000000000002</c:v>
                </c:pt>
                <c:pt idx="198">
                  <c:v>8.7729999999999997</c:v>
                </c:pt>
                <c:pt idx="199">
                  <c:v>8.7769999999999992</c:v>
                </c:pt>
                <c:pt idx="200">
                  <c:v>8.7780000000000005</c:v>
                </c:pt>
                <c:pt idx="201">
                  <c:v>8.7690000000000001</c:v>
                </c:pt>
                <c:pt idx="202">
                  <c:v>8.7650000000000006</c:v>
                </c:pt>
                <c:pt idx="203">
                  <c:v>8.77</c:v>
                </c:pt>
                <c:pt idx="204">
                  <c:v>8.77</c:v>
                </c:pt>
                <c:pt idx="205">
                  <c:v>8.77</c:v>
                </c:pt>
                <c:pt idx="206">
                  <c:v>8.77</c:v>
                </c:pt>
                <c:pt idx="207">
                  <c:v>8.7799999999999994</c:v>
                </c:pt>
                <c:pt idx="208">
                  <c:v>8.7789999999999999</c:v>
                </c:pt>
                <c:pt idx="209">
                  <c:v>8.7729999999999997</c:v>
                </c:pt>
                <c:pt idx="210">
                  <c:v>8.7780000000000005</c:v>
                </c:pt>
                <c:pt idx="211">
                  <c:v>8.7720000000000002</c:v>
                </c:pt>
                <c:pt idx="212">
                  <c:v>8.7729999999999997</c:v>
                </c:pt>
                <c:pt idx="213">
                  <c:v>8.7729999999999997</c:v>
                </c:pt>
                <c:pt idx="214">
                  <c:v>8.7729999999999997</c:v>
                </c:pt>
                <c:pt idx="215">
                  <c:v>8.7729999999999997</c:v>
                </c:pt>
                <c:pt idx="216">
                  <c:v>8.7750000000000004</c:v>
                </c:pt>
                <c:pt idx="217">
                  <c:v>8.7759999999999998</c:v>
                </c:pt>
                <c:pt idx="218">
                  <c:v>8.7680000000000007</c:v>
                </c:pt>
                <c:pt idx="219">
                  <c:v>8.7680000000000007</c:v>
                </c:pt>
                <c:pt idx="220">
                  <c:v>8.7669999999999995</c:v>
                </c:pt>
                <c:pt idx="221">
                  <c:v>8.7669999999999995</c:v>
                </c:pt>
                <c:pt idx="222">
                  <c:v>8.7739999999999991</c:v>
                </c:pt>
                <c:pt idx="223">
                  <c:v>8.7789999999999999</c:v>
                </c:pt>
                <c:pt idx="224">
                  <c:v>8.7789999999999999</c:v>
                </c:pt>
                <c:pt idx="225">
                  <c:v>8.7759999999999998</c:v>
                </c:pt>
                <c:pt idx="226">
                  <c:v>8.7710000000000008</c:v>
                </c:pt>
                <c:pt idx="227">
                  <c:v>8.7720000000000002</c:v>
                </c:pt>
                <c:pt idx="228">
                  <c:v>8.7710000000000008</c:v>
                </c:pt>
                <c:pt idx="229">
                  <c:v>8.7710000000000008</c:v>
                </c:pt>
                <c:pt idx="230">
                  <c:v>8.7710000000000008</c:v>
                </c:pt>
                <c:pt idx="231">
                  <c:v>8.766</c:v>
                </c:pt>
                <c:pt idx="232">
                  <c:v>8.7710000000000008</c:v>
                </c:pt>
                <c:pt idx="233">
                  <c:v>8.7780000000000005</c:v>
                </c:pt>
                <c:pt idx="234">
                  <c:v>8.7780000000000005</c:v>
                </c:pt>
                <c:pt idx="235">
                  <c:v>8.7780000000000005</c:v>
                </c:pt>
                <c:pt idx="236">
                  <c:v>8.7729999999999997</c:v>
                </c:pt>
                <c:pt idx="237">
                  <c:v>8.7729999999999997</c:v>
                </c:pt>
                <c:pt idx="238">
                  <c:v>8.7729999999999997</c:v>
                </c:pt>
                <c:pt idx="239">
                  <c:v>8.7739999999999991</c:v>
                </c:pt>
                <c:pt idx="240">
                  <c:v>8.7739999999999991</c:v>
                </c:pt>
                <c:pt idx="241">
                  <c:v>8.7680000000000007</c:v>
                </c:pt>
                <c:pt idx="242">
                  <c:v>8.7880000000000003</c:v>
                </c:pt>
                <c:pt idx="243">
                  <c:v>8.7829999999999995</c:v>
                </c:pt>
                <c:pt idx="244">
                  <c:v>8.7729999999999997</c:v>
                </c:pt>
                <c:pt idx="245">
                  <c:v>8.7639999999999993</c:v>
                </c:pt>
                <c:pt idx="246">
                  <c:v>8.7769999999999992</c:v>
                </c:pt>
                <c:pt idx="247">
                  <c:v>8.7850000000000001</c:v>
                </c:pt>
                <c:pt idx="248">
                  <c:v>8.7769999999999992</c:v>
                </c:pt>
                <c:pt idx="249">
                  <c:v>8.7959999999999994</c:v>
                </c:pt>
                <c:pt idx="250">
                  <c:v>8.8089999999999993</c:v>
                </c:pt>
                <c:pt idx="251">
                  <c:v>8.8339999999999996</c:v>
                </c:pt>
                <c:pt idx="252">
                  <c:v>10.130000000000001</c:v>
                </c:pt>
                <c:pt idx="253">
                  <c:v>9.2759999999999998</c:v>
                </c:pt>
                <c:pt idx="254">
                  <c:v>8.9120000000000008</c:v>
                </c:pt>
                <c:pt idx="255">
                  <c:v>9.2639999999999993</c:v>
                </c:pt>
                <c:pt idx="256">
                  <c:v>9.0619999999999994</c:v>
                </c:pt>
                <c:pt idx="257">
                  <c:v>9.0790000000000006</c:v>
                </c:pt>
                <c:pt idx="258">
                  <c:v>9.2729999999999997</c:v>
                </c:pt>
                <c:pt idx="259">
                  <c:v>9.49</c:v>
                </c:pt>
                <c:pt idx="260">
                  <c:v>9.49</c:v>
                </c:pt>
                <c:pt idx="261">
                  <c:v>9.4250000000000007</c:v>
                </c:pt>
                <c:pt idx="262">
                  <c:v>9.3569999999999993</c:v>
                </c:pt>
                <c:pt idx="263">
                  <c:v>9.327</c:v>
                </c:pt>
                <c:pt idx="264">
                  <c:v>9.3490000000000002</c:v>
                </c:pt>
                <c:pt idx="265">
                  <c:v>9.3610000000000007</c:v>
                </c:pt>
                <c:pt idx="266">
                  <c:v>9.3450000000000006</c:v>
                </c:pt>
                <c:pt idx="267">
                  <c:v>9.3390000000000004</c:v>
                </c:pt>
                <c:pt idx="268">
                  <c:v>9.3460000000000001</c:v>
                </c:pt>
                <c:pt idx="269">
                  <c:v>9.3490000000000002</c:v>
                </c:pt>
                <c:pt idx="270">
                  <c:v>9.3490000000000002</c:v>
                </c:pt>
                <c:pt idx="271">
                  <c:v>9.3480000000000008</c:v>
                </c:pt>
                <c:pt idx="272">
                  <c:v>9.3469999999999995</c:v>
                </c:pt>
                <c:pt idx="273">
                  <c:v>9.35</c:v>
                </c:pt>
                <c:pt idx="274">
                  <c:v>9.3490000000000002</c:v>
                </c:pt>
                <c:pt idx="275">
                  <c:v>9.3550000000000004</c:v>
                </c:pt>
                <c:pt idx="276">
                  <c:v>9.3559999999999999</c:v>
                </c:pt>
                <c:pt idx="277">
                  <c:v>9.3469999999999995</c:v>
                </c:pt>
                <c:pt idx="278">
                  <c:v>9.3829999999999991</c:v>
                </c:pt>
                <c:pt idx="279">
                  <c:v>9.6280000000000001</c:v>
                </c:pt>
                <c:pt idx="280">
                  <c:v>11.153</c:v>
                </c:pt>
                <c:pt idx="281">
                  <c:v>10.035</c:v>
                </c:pt>
                <c:pt idx="282">
                  <c:v>12.378</c:v>
                </c:pt>
                <c:pt idx="283">
                  <c:v>10.759</c:v>
                </c:pt>
                <c:pt idx="284">
                  <c:v>10.819000000000001</c:v>
                </c:pt>
                <c:pt idx="285">
                  <c:v>10.315</c:v>
                </c:pt>
                <c:pt idx="286">
                  <c:v>10.314</c:v>
                </c:pt>
                <c:pt idx="287">
                  <c:v>10.231</c:v>
                </c:pt>
                <c:pt idx="288">
                  <c:v>10.302</c:v>
                </c:pt>
                <c:pt idx="289">
                  <c:v>9.6649999999999991</c:v>
                </c:pt>
                <c:pt idx="290">
                  <c:v>10.355</c:v>
                </c:pt>
                <c:pt idx="291">
                  <c:v>10.776999999999999</c:v>
                </c:pt>
                <c:pt idx="292">
                  <c:v>10.412000000000001</c:v>
                </c:pt>
                <c:pt idx="293">
                  <c:v>10.448</c:v>
                </c:pt>
                <c:pt idx="294">
                  <c:v>10.061</c:v>
                </c:pt>
                <c:pt idx="295">
                  <c:v>10.045</c:v>
                </c:pt>
                <c:pt idx="296">
                  <c:v>10.042</c:v>
                </c:pt>
                <c:pt idx="297">
                  <c:v>10.042999999999999</c:v>
                </c:pt>
                <c:pt idx="298">
                  <c:v>10.025</c:v>
                </c:pt>
                <c:pt idx="299">
                  <c:v>10.045999999999999</c:v>
                </c:pt>
                <c:pt idx="300">
                  <c:v>10.036</c:v>
                </c:pt>
                <c:pt idx="301">
                  <c:v>10.048</c:v>
                </c:pt>
                <c:pt idx="302">
                  <c:v>10.041</c:v>
                </c:pt>
                <c:pt idx="303">
                  <c:v>10.034000000000001</c:v>
                </c:pt>
                <c:pt idx="304">
                  <c:v>10.048</c:v>
                </c:pt>
                <c:pt idx="305">
                  <c:v>10.048</c:v>
                </c:pt>
                <c:pt idx="306">
                  <c:v>10.047000000000001</c:v>
                </c:pt>
                <c:pt idx="307">
                  <c:v>10.050000000000001</c:v>
                </c:pt>
                <c:pt idx="308">
                  <c:v>10.045999999999999</c:v>
                </c:pt>
                <c:pt idx="309">
                  <c:v>10.045999999999999</c:v>
                </c:pt>
                <c:pt idx="310">
                  <c:v>10.045</c:v>
                </c:pt>
                <c:pt idx="311">
                  <c:v>10.042999999999999</c:v>
                </c:pt>
                <c:pt idx="312">
                  <c:v>10.042999999999999</c:v>
                </c:pt>
                <c:pt idx="313">
                  <c:v>10.045999999999999</c:v>
                </c:pt>
                <c:pt idx="314">
                  <c:v>10.045</c:v>
                </c:pt>
                <c:pt idx="315">
                  <c:v>10.047000000000001</c:v>
                </c:pt>
                <c:pt idx="316">
                  <c:v>10.044</c:v>
                </c:pt>
                <c:pt idx="317">
                  <c:v>10.066000000000001</c:v>
                </c:pt>
                <c:pt idx="318">
                  <c:v>10.055</c:v>
                </c:pt>
                <c:pt idx="319">
                  <c:v>10.026</c:v>
                </c:pt>
                <c:pt idx="320">
                  <c:v>10.047000000000001</c:v>
                </c:pt>
                <c:pt idx="321">
                  <c:v>10.093999999999999</c:v>
                </c:pt>
                <c:pt idx="322">
                  <c:v>10.185</c:v>
                </c:pt>
                <c:pt idx="323">
                  <c:v>10.74</c:v>
                </c:pt>
                <c:pt idx="324">
                  <c:v>11.397</c:v>
                </c:pt>
                <c:pt idx="325">
                  <c:v>12.039</c:v>
                </c:pt>
                <c:pt idx="326">
                  <c:v>11.872</c:v>
                </c:pt>
                <c:pt idx="327">
                  <c:v>11.522</c:v>
                </c:pt>
                <c:pt idx="328">
                  <c:v>10.478</c:v>
                </c:pt>
                <c:pt idx="329">
                  <c:v>10.473000000000001</c:v>
                </c:pt>
                <c:pt idx="330">
                  <c:v>10.428000000000001</c:v>
                </c:pt>
                <c:pt idx="331">
                  <c:v>10.465999999999999</c:v>
                </c:pt>
                <c:pt idx="332">
                  <c:v>10.433999999999999</c:v>
                </c:pt>
                <c:pt idx="333">
                  <c:v>10.433</c:v>
                </c:pt>
                <c:pt idx="334">
                  <c:v>10.441000000000001</c:v>
                </c:pt>
                <c:pt idx="335">
                  <c:v>10.445</c:v>
                </c:pt>
                <c:pt idx="336">
                  <c:v>10.417999999999999</c:v>
                </c:pt>
                <c:pt idx="337">
                  <c:v>10.428000000000001</c:v>
                </c:pt>
                <c:pt idx="338">
                  <c:v>10.429</c:v>
                </c:pt>
                <c:pt idx="339">
                  <c:v>10.442</c:v>
                </c:pt>
                <c:pt idx="340">
                  <c:v>10.433</c:v>
                </c:pt>
                <c:pt idx="341">
                  <c:v>10.449</c:v>
                </c:pt>
                <c:pt idx="342">
                  <c:v>10.446</c:v>
                </c:pt>
                <c:pt idx="343">
                  <c:v>10.452</c:v>
                </c:pt>
                <c:pt idx="344">
                  <c:v>10.445</c:v>
                </c:pt>
                <c:pt idx="345">
                  <c:v>10.432</c:v>
                </c:pt>
                <c:pt idx="346">
                  <c:v>10.441000000000001</c:v>
                </c:pt>
                <c:pt idx="347">
                  <c:v>10.441000000000001</c:v>
                </c:pt>
                <c:pt idx="348">
                  <c:v>10.433999999999999</c:v>
                </c:pt>
                <c:pt idx="349">
                  <c:v>10.475</c:v>
                </c:pt>
                <c:pt idx="350">
                  <c:v>10.428000000000001</c:v>
                </c:pt>
                <c:pt idx="351">
                  <c:v>10.563000000000001</c:v>
                </c:pt>
                <c:pt idx="352">
                  <c:v>10.651999999999999</c:v>
                </c:pt>
                <c:pt idx="353">
                  <c:v>10.659000000000001</c:v>
                </c:pt>
                <c:pt idx="354">
                  <c:v>11.016</c:v>
                </c:pt>
                <c:pt idx="355">
                  <c:v>11.465999999999999</c:v>
                </c:pt>
                <c:pt idx="356">
                  <c:v>11.268000000000001</c:v>
                </c:pt>
                <c:pt idx="357">
                  <c:v>11.268000000000001</c:v>
                </c:pt>
                <c:pt idx="358">
                  <c:v>11.268000000000001</c:v>
                </c:pt>
                <c:pt idx="359">
                  <c:v>10.456</c:v>
                </c:pt>
                <c:pt idx="360">
                  <c:v>10.443</c:v>
                </c:pt>
                <c:pt idx="361">
                  <c:v>10.462</c:v>
                </c:pt>
                <c:pt idx="362">
                  <c:v>10.471</c:v>
                </c:pt>
                <c:pt idx="363">
                  <c:v>10.476000000000001</c:v>
                </c:pt>
                <c:pt idx="364">
                  <c:v>10.465</c:v>
                </c:pt>
                <c:pt idx="365">
                  <c:v>10.465999999999999</c:v>
                </c:pt>
                <c:pt idx="366">
                  <c:v>10.467000000000001</c:v>
                </c:pt>
                <c:pt idx="367">
                  <c:v>10.468</c:v>
                </c:pt>
                <c:pt idx="368">
                  <c:v>10.464</c:v>
                </c:pt>
                <c:pt idx="369">
                  <c:v>10.454000000000001</c:v>
                </c:pt>
                <c:pt idx="370">
                  <c:v>10.465</c:v>
                </c:pt>
                <c:pt idx="371">
                  <c:v>10.472</c:v>
                </c:pt>
                <c:pt idx="372">
                  <c:v>10.473000000000001</c:v>
                </c:pt>
                <c:pt idx="373">
                  <c:v>10.473000000000001</c:v>
                </c:pt>
                <c:pt idx="374">
                  <c:v>10.473000000000001</c:v>
                </c:pt>
                <c:pt idx="375">
                  <c:v>10.468999999999999</c:v>
                </c:pt>
                <c:pt idx="376">
                  <c:v>10.462</c:v>
                </c:pt>
                <c:pt idx="377">
                  <c:v>10.468</c:v>
                </c:pt>
                <c:pt idx="378">
                  <c:v>10.468999999999999</c:v>
                </c:pt>
                <c:pt idx="379">
                  <c:v>10.468999999999999</c:v>
                </c:pt>
                <c:pt idx="380">
                  <c:v>10.468</c:v>
                </c:pt>
                <c:pt idx="381">
                  <c:v>10.489000000000001</c:v>
                </c:pt>
                <c:pt idx="382">
                  <c:v>10.493</c:v>
                </c:pt>
                <c:pt idx="383">
                  <c:v>10.481999999999999</c:v>
                </c:pt>
                <c:pt idx="384">
                  <c:v>10.634</c:v>
                </c:pt>
                <c:pt idx="385">
                  <c:v>10.667</c:v>
                </c:pt>
                <c:pt idx="386">
                  <c:v>10.805</c:v>
                </c:pt>
                <c:pt idx="387">
                  <c:v>12.042999999999999</c:v>
                </c:pt>
                <c:pt idx="388">
                  <c:v>12.044</c:v>
                </c:pt>
                <c:pt idx="389">
                  <c:v>12.877000000000001</c:v>
                </c:pt>
                <c:pt idx="390">
                  <c:v>10.157</c:v>
                </c:pt>
                <c:pt idx="391">
                  <c:v>10.161</c:v>
                </c:pt>
                <c:pt idx="392">
                  <c:v>10.183</c:v>
                </c:pt>
                <c:pt idx="393">
                  <c:v>10.134</c:v>
                </c:pt>
                <c:pt idx="394">
                  <c:v>10.125</c:v>
                </c:pt>
                <c:pt idx="395">
                  <c:v>10.117000000000001</c:v>
                </c:pt>
                <c:pt idx="396">
                  <c:v>10.11</c:v>
                </c:pt>
                <c:pt idx="397">
                  <c:v>10.148999999999999</c:v>
                </c:pt>
                <c:pt idx="398">
                  <c:v>10.130000000000001</c:v>
                </c:pt>
                <c:pt idx="399">
                  <c:v>10.141999999999999</c:v>
                </c:pt>
                <c:pt idx="400">
                  <c:v>10.141999999999999</c:v>
                </c:pt>
                <c:pt idx="401">
                  <c:v>10.128</c:v>
                </c:pt>
                <c:pt idx="402">
                  <c:v>10.128</c:v>
                </c:pt>
                <c:pt idx="403">
                  <c:v>10.127000000000001</c:v>
                </c:pt>
                <c:pt idx="404">
                  <c:v>10.132</c:v>
                </c:pt>
                <c:pt idx="405">
                  <c:v>10.141999999999999</c:v>
                </c:pt>
                <c:pt idx="406">
                  <c:v>10.135</c:v>
                </c:pt>
                <c:pt idx="407">
                  <c:v>10.145</c:v>
                </c:pt>
                <c:pt idx="408">
                  <c:v>10.138</c:v>
                </c:pt>
                <c:pt idx="409">
                  <c:v>10.137</c:v>
                </c:pt>
                <c:pt idx="410">
                  <c:v>10.137</c:v>
                </c:pt>
                <c:pt idx="411">
                  <c:v>10.138</c:v>
                </c:pt>
                <c:pt idx="412">
                  <c:v>10.144</c:v>
                </c:pt>
                <c:pt idx="413">
                  <c:v>10.147</c:v>
                </c:pt>
                <c:pt idx="414">
                  <c:v>10.132</c:v>
                </c:pt>
                <c:pt idx="415">
                  <c:v>10.135999999999999</c:v>
                </c:pt>
                <c:pt idx="416">
                  <c:v>10.157999999999999</c:v>
                </c:pt>
                <c:pt idx="417">
                  <c:v>10.321</c:v>
                </c:pt>
                <c:pt idx="418">
                  <c:v>14.893000000000001</c:v>
                </c:pt>
                <c:pt idx="419">
                  <c:v>15.273</c:v>
                </c:pt>
                <c:pt idx="420">
                  <c:v>14.061</c:v>
                </c:pt>
                <c:pt idx="421">
                  <c:v>13.457000000000001</c:v>
                </c:pt>
                <c:pt idx="422">
                  <c:v>13.13</c:v>
                </c:pt>
                <c:pt idx="423">
                  <c:v>13.156000000000001</c:v>
                </c:pt>
                <c:pt idx="424">
                  <c:v>12.54</c:v>
                </c:pt>
                <c:pt idx="425">
                  <c:v>11.241</c:v>
                </c:pt>
                <c:pt idx="426">
                  <c:v>12.101000000000001</c:v>
                </c:pt>
                <c:pt idx="427">
                  <c:v>9.57</c:v>
                </c:pt>
                <c:pt idx="428">
                  <c:v>13.313000000000001</c:v>
                </c:pt>
                <c:pt idx="429">
                  <c:v>10.115</c:v>
                </c:pt>
                <c:pt idx="430">
                  <c:v>10.131</c:v>
                </c:pt>
                <c:pt idx="431">
                  <c:v>9.6959999999999997</c:v>
                </c:pt>
                <c:pt idx="432">
                  <c:v>9.9730000000000008</c:v>
                </c:pt>
                <c:pt idx="433">
                  <c:v>9.9109999999999996</c:v>
                </c:pt>
                <c:pt idx="434">
                  <c:v>9.8279999999999994</c:v>
                </c:pt>
                <c:pt idx="435">
                  <c:v>9.7100000000000009</c:v>
                </c:pt>
                <c:pt idx="436">
                  <c:v>9.4250000000000007</c:v>
                </c:pt>
                <c:pt idx="437">
                  <c:v>9.41</c:v>
                </c:pt>
                <c:pt idx="438">
                  <c:v>9.4380000000000006</c:v>
                </c:pt>
                <c:pt idx="439">
                  <c:v>9.4290000000000003</c:v>
                </c:pt>
                <c:pt idx="440">
                  <c:v>9.4179999999999993</c:v>
                </c:pt>
                <c:pt idx="441">
                  <c:v>9.4459999999999997</c:v>
                </c:pt>
                <c:pt idx="442">
                  <c:v>9.4450000000000003</c:v>
                </c:pt>
                <c:pt idx="443">
                  <c:v>9.4209999999999994</c:v>
                </c:pt>
                <c:pt idx="444">
                  <c:v>9.3979999999999997</c:v>
                </c:pt>
                <c:pt idx="445">
                  <c:v>9.4260000000000002</c:v>
                </c:pt>
                <c:pt idx="446">
                  <c:v>9.4320000000000004</c:v>
                </c:pt>
                <c:pt idx="447">
                  <c:v>9.4420000000000002</c:v>
                </c:pt>
                <c:pt idx="448">
                  <c:v>9.4309999999999992</c:v>
                </c:pt>
                <c:pt idx="449">
                  <c:v>9.4309999999999992</c:v>
                </c:pt>
                <c:pt idx="450">
                  <c:v>9.423</c:v>
                </c:pt>
                <c:pt idx="451">
                  <c:v>9.423</c:v>
                </c:pt>
                <c:pt idx="452">
                  <c:v>9.4280000000000008</c:v>
                </c:pt>
                <c:pt idx="453">
                  <c:v>9.4329999999999998</c:v>
                </c:pt>
                <c:pt idx="454">
                  <c:v>9.4369999999999994</c:v>
                </c:pt>
                <c:pt idx="455">
                  <c:v>9.4420000000000002</c:v>
                </c:pt>
                <c:pt idx="456">
                  <c:v>9.4420000000000002</c:v>
                </c:pt>
                <c:pt idx="457">
                  <c:v>9.44</c:v>
                </c:pt>
                <c:pt idx="458">
                  <c:v>9.4239999999999995</c:v>
                </c:pt>
                <c:pt idx="459">
                  <c:v>9.4380000000000006</c:v>
                </c:pt>
                <c:pt idx="460">
                  <c:v>9.4350000000000005</c:v>
                </c:pt>
                <c:pt idx="461">
                  <c:v>9.4469999999999992</c:v>
                </c:pt>
                <c:pt idx="462">
                  <c:v>9.4649999999999999</c:v>
                </c:pt>
                <c:pt idx="463">
                  <c:v>9.4870000000000001</c:v>
                </c:pt>
                <c:pt idx="464">
                  <c:v>11.427</c:v>
                </c:pt>
                <c:pt idx="465">
                  <c:v>11.672000000000001</c:v>
                </c:pt>
                <c:pt idx="466">
                  <c:v>11.468</c:v>
                </c:pt>
                <c:pt idx="467">
                  <c:v>11.513</c:v>
                </c:pt>
                <c:pt idx="468">
                  <c:v>11.694000000000001</c:v>
                </c:pt>
                <c:pt idx="469">
                  <c:v>8.9480000000000004</c:v>
                </c:pt>
                <c:pt idx="470">
                  <c:v>8.923</c:v>
                </c:pt>
                <c:pt idx="471">
                  <c:v>8.9309999999999992</c:v>
                </c:pt>
                <c:pt idx="472">
                  <c:v>8.93</c:v>
                </c:pt>
                <c:pt idx="473">
                  <c:v>8.8789999999999996</c:v>
                </c:pt>
                <c:pt idx="474">
                  <c:v>8.9030000000000005</c:v>
                </c:pt>
                <c:pt idx="475">
                  <c:v>8.9019999999999992</c:v>
                </c:pt>
                <c:pt idx="476">
                  <c:v>8.9190000000000005</c:v>
                </c:pt>
                <c:pt idx="477">
                  <c:v>8.9179999999999993</c:v>
                </c:pt>
                <c:pt idx="478">
                  <c:v>8.9130000000000003</c:v>
                </c:pt>
                <c:pt idx="479">
                  <c:v>8.9160000000000004</c:v>
                </c:pt>
                <c:pt idx="480">
                  <c:v>8.8960000000000008</c:v>
                </c:pt>
                <c:pt idx="481">
                  <c:v>8.9</c:v>
                </c:pt>
                <c:pt idx="482">
                  <c:v>8.9039999999999999</c:v>
                </c:pt>
                <c:pt idx="483">
                  <c:v>8.9039999999999999</c:v>
                </c:pt>
                <c:pt idx="484">
                  <c:v>8.9049999999999994</c:v>
                </c:pt>
                <c:pt idx="485">
                  <c:v>8.9060000000000006</c:v>
                </c:pt>
                <c:pt idx="486">
                  <c:v>8.907</c:v>
                </c:pt>
                <c:pt idx="487">
                  <c:v>8.9130000000000003</c:v>
                </c:pt>
                <c:pt idx="488">
                  <c:v>8.907</c:v>
                </c:pt>
                <c:pt idx="489">
                  <c:v>8.9130000000000003</c:v>
                </c:pt>
                <c:pt idx="490">
                  <c:v>8.91</c:v>
                </c:pt>
                <c:pt idx="491">
                  <c:v>8.9060000000000006</c:v>
                </c:pt>
                <c:pt idx="492">
                  <c:v>8.9060000000000006</c:v>
                </c:pt>
                <c:pt idx="493">
                  <c:v>8.9049999999999994</c:v>
                </c:pt>
                <c:pt idx="494">
                  <c:v>8.9090000000000007</c:v>
                </c:pt>
                <c:pt idx="495">
                  <c:v>8.9090000000000007</c:v>
                </c:pt>
                <c:pt idx="496">
                  <c:v>8.9090000000000007</c:v>
                </c:pt>
                <c:pt idx="497">
                  <c:v>8.9090000000000007</c:v>
                </c:pt>
                <c:pt idx="498">
                  <c:v>8.9169999999999998</c:v>
                </c:pt>
                <c:pt idx="499">
                  <c:v>8.9290000000000003</c:v>
                </c:pt>
                <c:pt idx="500">
                  <c:v>8.9580000000000002</c:v>
                </c:pt>
                <c:pt idx="501">
                  <c:v>9.0500000000000007</c:v>
                </c:pt>
                <c:pt idx="502">
                  <c:v>13.701000000000001</c:v>
                </c:pt>
                <c:pt idx="503">
                  <c:v>12.55</c:v>
                </c:pt>
                <c:pt idx="504">
                  <c:v>12.12</c:v>
                </c:pt>
                <c:pt idx="505">
                  <c:v>12.254</c:v>
                </c:pt>
                <c:pt idx="506">
                  <c:v>11.582000000000001</c:v>
                </c:pt>
                <c:pt idx="507">
                  <c:v>11.237</c:v>
                </c:pt>
                <c:pt idx="508">
                  <c:v>8.6579999999999995</c:v>
                </c:pt>
                <c:pt idx="509">
                  <c:v>8.5909999999999993</c:v>
                </c:pt>
                <c:pt idx="510">
                  <c:v>8.6180000000000003</c:v>
                </c:pt>
                <c:pt idx="511">
                  <c:v>8.6180000000000003</c:v>
                </c:pt>
                <c:pt idx="512">
                  <c:v>8.5950000000000006</c:v>
                </c:pt>
                <c:pt idx="513">
                  <c:v>8.6110000000000007</c:v>
                </c:pt>
                <c:pt idx="514">
                  <c:v>8.6180000000000003</c:v>
                </c:pt>
                <c:pt idx="515">
                  <c:v>8.61</c:v>
                </c:pt>
                <c:pt idx="516">
                  <c:v>8.6069999999999993</c:v>
                </c:pt>
                <c:pt idx="517">
                  <c:v>8.609</c:v>
                </c:pt>
                <c:pt idx="518">
                  <c:v>8.6140000000000008</c:v>
                </c:pt>
                <c:pt idx="519">
                  <c:v>8.609</c:v>
                </c:pt>
                <c:pt idx="520">
                  <c:v>8.609</c:v>
                </c:pt>
                <c:pt idx="521">
                  <c:v>8.6059999999999999</c:v>
                </c:pt>
                <c:pt idx="522">
                  <c:v>8.6069999999999993</c:v>
                </c:pt>
                <c:pt idx="523">
                  <c:v>8.6080000000000005</c:v>
                </c:pt>
                <c:pt idx="524">
                  <c:v>8.6140000000000008</c:v>
                </c:pt>
                <c:pt idx="525">
                  <c:v>8.6150000000000002</c:v>
                </c:pt>
                <c:pt idx="526">
                  <c:v>8.6150000000000002</c:v>
                </c:pt>
                <c:pt idx="527">
                  <c:v>8.6189999999999998</c:v>
                </c:pt>
                <c:pt idx="528">
                  <c:v>8.6189999999999998</c:v>
                </c:pt>
                <c:pt idx="529">
                  <c:v>8.6129999999999995</c:v>
                </c:pt>
                <c:pt idx="530">
                  <c:v>8.6059999999999999</c:v>
                </c:pt>
                <c:pt idx="531">
                  <c:v>8.6080000000000005</c:v>
                </c:pt>
                <c:pt idx="532">
                  <c:v>8.6140000000000008</c:v>
                </c:pt>
                <c:pt idx="533">
                  <c:v>8.67</c:v>
                </c:pt>
                <c:pt idx="534">
                  <c:v>8.5879999999999992</c:v>
                </c:pt>
                <c:pt idx="535">
                  <c:v>8.6280000000000001</c:v>
                </c:pt>
                <c:pt idx="536">
                  <c:v>9.1359999999999992</c:v>
                </c:pt>
                <c:pt idx="537">
                  <c:v>9.0779999999999994</c:v>
                </c:pt>
                <c:pt idx="538">
                  <c:v>9.3030000000000008</c:v>
                </c:pt>
                <c:pt idx="539">
                  <c:v>11.773</c:v>
                </c:pt>
                <c:pt idx="540">
                  <c:v>11.176</c:v>
                </c:pt>
                <c:pt idx="541">
                  <c:v>10.826000000000001</c:v>
                </c:pt>
                <c:pt idx="542">
                  <c:v>10.558999999999999</c:v>
                </c:pt>
                <c:pt idx="543">
                  <c:v>8.8610000000000007</c:v>
                </c:pt>
                <c:pt idx="544">
                  <c:v>8.875</c:v>
                </c:pt>
                <c:pt idx="545">
                  <c:v>8.8829999999999991</c:v>
                </c:pt>
                <c:pt idx="546">
                  <c:v>8.8829999999999991</c:v>
                </c:pt>
                <c:pt idx="547">
                  <c:v>8.8569999999999993</c:v>
                </c:pt>
                <c:pt idx="548">
                  <c:v>8.8699999999999992</c:v>
                </c:pt>
                <c:pt idx="549">
                  <c:v>8.8650000000000002</c:v>
                </c:pt>
                <c:pt idx="550">
                  <c:v>8.8659999999999997</c:v>
                </c:pt>
                <c:pt idx="551">
                  <c:v>8.8659999999999997</c:v>
                </c:pt>
                <c:pt idx="552">
                  <c:v>8.86</c:v>
                </c:pt>
                <c:pt idx="553">
                  <c:v>8.859</c:v>
                </c:pt>
                <c:pt idx="554">
                  <c:v>8.8659999999999997</c:v>
                </c:pt>
                <c:pt idx="555">
                  <c:v>8.8710000000000004</c:v>
                </c:pt>
                <c:pt idx="556">
                  <c:v>8.8659999999999997</c:v>
                </c:pt>
                <c:pt idx="557">
                  <c:v>8.8650000000000002</c:v>
                </c:pt>
                <c:pt idx="558">
                  <c:v>8.8650000000000002</c:v>
                </c:pt>
                <c:pt idx="559">
                  <c:v>8.8629999999999995</c:v>
                </c:pt>
                <c:pt idx="560">
                  <c:v>8.8659999999999997</c:v>
                </c:pt>
                <c:pt idx="561">
                  <c:v>8.8659999999999997</c:v>
                </c:pt>
                <c:pt idx="562">
                  <c:v>8.86</c:v>
                </c:pt>
                <c:pt idx="563">
                  <c:v>8.8640000000000008</c:v>
                </c:pt>
                <c:pt idx="564">
                  <c:v>8.8689999999999998</c:v>
                </c:pt>
                <c:pt idx="565">
                  <c:v>8.8620000000000001</c:v>
                </c:pt>
                <c:pt idx="566">
                  <c:v>8.8580000000000005</c:v>
                </c:pt>
                <c:pt idx="567">
                  <c:v>8.89</c:v>
                </c:pt>
                <c:pt idx="568">
                  <c:v>8.85</c:v>
                </c:pt>
                <c:pt idx="569">
                  <c:v>8.8759999999999994</c:v>
                </c:pt>
                <c:pt idx="570">
                  <c:v>9.016</c:v>
                </c:pt>
                <c:pt idx="571">
                  <c:v>13.919</c:v>
                </c:pt>
                <c:pt idx="572">
                  <c:v>9.2940000000000005</c:v>
                </c:pt>
                <c:pt idx="573">
                  <c:v>12.965</c:v>
                </c:pt>
                <c:pt idx="574">
                  <c:v>13.66</c:v>
                </c:pt>
                <c:pt idx="575">
                  <c:v>13.484999999999999</c:v>
                </c:pt>
                <c:pt idx="576">
                  <c:v>12.625</c:v>
                </c:pt>
                <c:pt idx="577">
                  <c:v>11.321</c:v>
                </c:pt>
                <c:pt idx="578">
                  <c:v>9.5120000000000005</c:v>
                </c:pt>
                <c:pt idx="579">
                  <c:v>9.3989999999999991</c:v>
                </c:pt>
                <c:pt idx="580">
                  <c:v>9.4139999999999997</c:v>
                </c:pt>
                <c:pt idx="581">
                  <c:v>9.4260000000000002</c:v>
                </c:pt>
                <c:pt idx="582">
                  <c:v>9.42</c:v>
                </c:pt>
                <c:pt idx="583">
                  <c:v>9.4390000000000001</c:v>
                </c:pt>
                <c:pt idx="584">
                  <c:v>9.4220000000000006</c:v>
                </c:pt>
                <c:pt idx="585">
                  <c:v>9.4260000000000002</c:v>
                </c:pt>
                <c:pt idx="586">
                  <c:v>9.4109999999999996</c:v>
                </c:pt>
                <c:pt idx="587">
                  <c:v>9.4109999999999996</c:v>
                </c:pt>
                <c:pt idx="588">
                  <c:v>9.4239999999999995</c:v>
                </c:pt>
                <c:pt idx="589">
                  <c:v>9.4309999999999992</c:v>
                </c:pt>
                <c:pt idx="590">
                  <c:v>9.4260000000000002</c:v>
                </c:pt>
                <c:pt idx="591">
                  <c:v>9.4260000000000002</c:v>
                </c:pt>
                <c:pt idx="592">
                  <c:v>9.43</c:v>
                </c:pt>
                <c:pt idx="593">
                  <c:v>9.4309999999999992</c:v>
                </c:pt>
                <c:pt idx="594">
                  <c:v>9.4120000000000008</c:v>
                </c:pt>
                <c:pt idx="595">
                  <c:v>9.407</c:v>
                </c:pt>
                <c:pt idx="596">
                  <c:v>9.4139999999999997</c:v>
                </c:pt>
                <c:pt idx="597">
                  <c:v>9.4169999999999998</c:v>
                </c:pt>
                <c:pt idx="598">
                  <c:v>9.4339999999999993</c:v>
                </c:pt>
                <c:pt idx="599">
                  <c:v>9.4469999999999992</c:v>
                </c:pt>
                <c:pt idx="600">
                  <c:v>9.4920000000000009</c:v>
                </c:pt>
                <c:pt idx="601">
                  <c:v>9.7579999999999991</c:v>
                </c:pt>
                <c:pt idx="602">
                  <c:v>11.411</c:v>
                </c:pt>
                <c:pt idx="603">
                  <c:v>11.063000000000001</c:v>
                </c:pt>
                <c:pt idx="604">
                  <c:v>12.148</c:v>
                </c:pt>
                <c:pt idx="605">
                  <c:v>12.137</c:v>
                </c:pt>
                <c:pt idx="606">
                  <c:v>10.055</c:v>
                </c:pt>
                <c:pt idx="607">
                  <c:v>10.016999999999999</c:v>
                </c:pt>
                <c:pt idx="608">
                  <c:v>10.007999999999999</c:v>
                </c:pt>
                <c:pt idx="609">
                  <c:v>9.9640000000000004</c:v>
                </c:pt>
                <c:pt idx="610">
                  <c:v>9.91</c:v>
                </c:pt>
                <c:pt idx="611">
                  <c:v>9.9909999999999997</c:v>
                </c:pt>
                <c:pt idx="612">
                  <c:v>10.003</c:v>
                </c:pt>
                <c:pt idx="613">
                  <c:v>10.028</c:v>
                </c:pt>
                <c:pt idx="614">
                  <c:v>10.013</c:v>
                </c:pt>
                <c:pt idx="615">
                  <c:v>10.006</c:v>
                </c:pt>
                <c:pt idx="616">
                  <c:v>10.007</c:v>
                </c:pt>
                <c:pt idx="617">
                  <c:v>10.016</c:v>
                </c:pt>
                <c:pt idx="618">
                  <c:v>10.01</c:v>
                </c:pt>
                <c:pt idx="619">
                  <c:v>10.01</c:v>
                </c:pt>
                <c:pt idx="620">
                  <c:v>10.022</c:v>
                </c:pt>
                <c:pt idx="621">
                  <c:v>10.013999999999999</c:v>
                </c:pt>
                <c:pt idx="622">
                  <c:v>10.023999999999999</c:v>
                </c:pt>
                <c:pt idx="623">
                  <c:v>10.026999999999999</c:v>
                </c:pt>
                <c:pt idx="624">
                  <c:v>10.022</c:v>
                </c:pt>
                <c:pt idx="625">
                  <c:v>10.021000000000001</c:v>
                </c:pt>
                <c:pt idx="626">
                  <c:v>10.013999999999999</c:v>
                </c:pt>
                <c:pt idx="627">
                  <c:v>10.015000000000001</c:v>
                </c:pt>
                <c:pt idx="628">
                  <c:v>10.055999999999999</c:v>
                </c:pt>
                <c:pt idx="629">
                  <c:v>10.182</c:v>
                </c:pt>
                <c:pt idx="630">
                  <c:v>10.569000000000001</c:v>
                </c:pt>
                <c:pt idx="631">
                  <c:v>10.79</c:v>
                </c:pt>
                <c:pt idx="632">
                  <c:v>10.81</c:v>
                </c:pt>
                <c:pt idx="633">
                  <c:v>10.385999999999999</c:v>
                </c:pt>
                <c:pt idx="634">
                  <c:v>10.324</c:v>
                </c:pt>
                <c:pt idx="635">
                  <c:v>10.388999999999999</c:v>
                </c:pt>
                <c:pt idx="636">
                  <c:v>10.313000000000001</c:v>
                </c:pt>
                <c:pt idx="637">
                  <c:v>10.345000000000001</c:v>
                </c:pt>
                <c:pt idx="638">
                  <c:v>10.337999999999999</c:v>
                </c:pt>
                <c:pt idx="639">
                  <c:v>10.348000000000001</c:v>
                </c:pt>
                <c:pt idx="640">
                  <c:v>10.352</c:v>
                </c:pt>
                <c:pt idx="641">
                  <c:v>10.331</c:v>
                </c:pt>
                <c:pt idx="642">
                  <c:v>10.336</c:v>
                </c:pt>
                <c:pt idx="643">
                  <c:v>10.348000000000001</c:v>
                </c:pt>
                <c:pt idx="644">
                  <c:v>10.348000000000001</c:v>
                </c:pt>
                <c:pt idx="645">
                  <c:v>10.353</c:v>
                </c:pt>
                <c:pt idx="646">
                  <c:v>10.359</c:v>
                </c:pt>
                <c:pt idx="647">
                  <c:v>10.349</c:v>
                </c:pt>
                <c:pt idx="648">
                  <c:v>10.364000000000001</c:v>
                </c:pt>
                <c:pt idx="649">
                  <c:v>10.356</c:v>
                </c:pt>
                <c:pt idx="650">
                  <c:v>10.348000000000001</c:v>
                </c:pt>
                <c:pt idx="651">
                  <c:v>10.353999999999999</c:v>
                </c:pt>
                <c:pt idx="652">
                  <c:v>10.353</c:v>
                </c:pt>
                <c:pt idx="653">
                  <c:v>10.353</c:v>
                </c:pt>
                <c:pt idx="654">
                  <c:v>10.339</c:v>
                </c:pt>
                <c:pt idx="655">
                  <c:v>10.339</c:v>
                </c:pt>
                <c:pt idx="656">
                  <c:v>10.333</c:v>
                </c:pt>
                <c:pt idx="657">
                  <c:v>10.347</c:v>
                </c:pt>
                <c:pt idx="658">
                  <c:v>10.342000000000001</c:v>
                </c:pt>
                <c:pt idx="659">
                  <c:v>10.342000000000001</c:v>
                </c:pt>
                <c:pt idx="660">
                  <c:v>10.337</c:v>
                </c:pt>
                <c:pt idx="661">
                  <c:v>10.353</c:v>
                </c:pt>
                <c:pt idx="662">
                  <c:v>10.345000000000001</c:v>
                </c:pt>
                <c:pt idx="663">
                  <c:v>10.35</c:v>
                </c:pt>
                <c:pt idx="664">
                  <c:v>10.349</c:v>
                </c:pt>
                <c:pt idx="665">
                  <c:v>10.349</c:v>
                </c:pt>
                <c:pt idx="666">
                  <c:v>10.347</c:v>
                </c:pt>
                <c:pt idx="667">
                  <c:v>10.348000000000001</c:v>
                </c:pt>
                <c:pt idx="668">
                  <c:v>10.353</c:v>
                </c:pt>
                <c:pt idx="669">
                  <c:v>10.348000000000001</c:v>
                </c:pt>
                <c:pt idx="670">
                  <c:v>10.351000000000001</c:v>
                </c:pt>
                <c:pt idx="671">
                  <c:v>10.352</c:v>
                </c:pt>
                <c:pt idx="672">
                  <c:v>10.359</c:v>
                </c:pt>
                <c:pt idx="673">
                  <c:v>10.348000000000001</c:v>
                </c:pt>
                <c:pt idx="674">
                  <c:v>10.353999999999999</c:v>
                </c:pt>
                <c:pt idx="675">
                  <c:v>10.356</c:v>
                </c:pt>
                <c:pt idx="676">
                  <c:v>10.388999999999999</c:v>
                </c:pt>
                <c:pt idx="677">
                  <c:v>10.625</c:v>
                </c:pt>
                <c:pt idx="678">
                  <c:v>10.632999999999999</c:v>
                </c:pt>
                <c:pt idx="679">
                  <c:v>10.629</c:v>
                </c:pt>
                <c:pt idx="680">
                  <c:v>10.638</c:v>
                </c:pt>
                <c:pt idx="681">
                  <c:v>10.63</c:v>
                </c:pt>
                <c:pt idx="682">
                  <c:v>10.637</c:v>
                </c:pt>
                <c:pt idx="683">
                  <c:v>10.637</c:v>
                </c:pt>
                <c:pt idx="684">
                  <c:v>10.641999999999999</c:v>
                </c:pt>
                <c:pt idx="685">
                  <c:v>10.635</c:v>
                </c:pt>
                <c:pt idx="686">
                  <c:v>10.638999999999999</c:v>
                </c:pt>
                <c:pt idx="687">
                  <c:v>10.638</c:v>
                </c:pt>
                <c:pt idx="688">
                  <c:v>10.631</c:v>
                </c:pt>
                <c:pt idx="689">
                  <c:v>10.624000000000001</c:v>
                </c:pt>
                <c:pt idx="690">
                  <c:v>10.625</c:v>
                </c:pt>
                <c:pt idx="691">
                  <c:v>10.632</c:v>
                </c:pt>
                <c:pt idx="692">
                  <c:v>10.641999999999999</c:v>
                </c:pt>
                <c:pt idx="693">
                  <c:v>10.641999999999999</c:v>
                </c:pt>
                <c:pt idx="694">
                  <c:v>10.644</c:v>
                </c:pt>
                <c:pt idx="695">
                  <c:v>10.632</c:v>
                </c:pt>
                <c:pt idx="696">
                  <c:v>10.673999999999999</c:v>
                </c:pt>
                <c:pt idx="697">
                  <c:v>10.587</c:v>
                </c:pt>
                <c:pt idx="698">
                  <c:v>10.590999999999999</c:v>
                </c:pt>
                <c:pt idx="699">
                  <c:v>10.621</c:v>
                </c:pt>
                <c:pt idx="700">
                  <c:v>10.663</c:v>
                </c:pt>
                <c:pt idx="701">
                  <c:v>10.654999999999999</c:v>
                </c:pt>
                <c:pt idx="702">
                  <c:v>10.625</c:v>
                </c:pt>
                <c:pt idx="703">
                  <c:v>10.638</c:v>
                </c:pt>
                <c:pt idx="704">
                  <c:v>10.638</c:v>
                </c:pt>
                <c:pt idx="705">
                  <c:v>10.629</c:v>
                </c:pt>
                <c:pt idx="706">
                  <c:v>10.64</c:v>
                </c:pt>
                <c:pt idx="707">
                  <c:v>10.632999999999999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56192"/>
        <c:axId val="152057728"/>
      </c:scatterChart>
      <c:valAx>
        <c:axId val="152056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057728"/>
        <c:crosses val="autoZero"/>
        <c:crossBetween val="midCat"/>
      </c:valAx>
      <c:valAx>
        <c:axId val="152057728"/>
        <c:scaling>
          <c:orientation val="minMax"/>
          <c:max val="11"/>
          <c:min val="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056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standard cathode 75102 anaylizing</a:t>
            </a:r>
            <a:r>
              <a:rPr lang="en-US" baseline="0"/>
              <a:t> pwr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'standard analyzing power'!$D$2:$D$20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'standard analyzing power'!$I$2:$I$20</c:f>
              <c:numCache>
                <c:formatCode>General</c:formatCode>
                <c:ptCount val="19"/>
                <c:pt idx="0">
                  <c:v>0.46259230965113318</c:v>
                </c:pt>
                <c:pt idx="1">
                  <c:v>0.46271861471861464</c:v>
                </c:pt>
                <c:pt idx="2">
                  <c:v>0.43234224598930476</c:v>
                </c:pt>
                <c:pt idx="3">
                  <c:v>0.40259740259740262</c:v>
                </c:pt>
                <c:pt idx="4">
                  <c:v>0.36470588235294116</c:v>
                </c:pt>
                <c:pt idx="5">
                  <c:v>0.35289635854341739</c:v>
                </c:pt>
                <c:pt idx="6">
                  <c:v>0.36350598421186658</c:v>
                </c:pt>
                <c:pt idx="7">
                  <c:v>0.40430252100840336</c:v>
                </c:pt>
                <c:pt idx="8">
                  <c:v>0.43700689935064935</c:v>
                </c:pt>
                <c:pt idx="9">
                  <c:v>0.46047077922077922</c:v>
                </c:pt>
                <c:pt idx="10">
                  <c:v>0.46141436688311682</c:v>
                </c:pt>
                <c:pt idx="11">
                  <c:v>0.43840488922841864</c:v>
                </c:pt>
                <c:pt idx="12">
                  <c:v>0.39640845429080723</c:v>
                </c:pt>
                <c:pt idx="13">
                  <c:v>0.37019940689232028</c:v>
                </c:pt>
                <c:pt idx="14">
                  <c:v>0.3536517026280806</c:v>
                </c:pt>
                <c:pt idx="15">
                  <c:v>0.36540056022408968</c:v>
                </c:pt>
                <c:pt idx="16">
                  <c:v>0.40083603896103892</c:v>
                </c:pt>
                <c:pt idx="17">
                  <c:v>0.43732142857142853</c:v>
                </c:pt>
                <c:pt idx="18">
                  <c:v>0.46380478896103894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86016"/>
        <c:axId val="152087936"/>
      </c:scatterChart>
      <c:valAx>
        <c:axId val="15208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Degrees rotation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2087936"/>
        <c:crosses val="autoZero"/>
        <c:crossBetween val="midCat"/>
      </c:valAx>
      <c:valAx>
        <c:axId val="152087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QE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2086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489859</xdr:colOff>
      <xdr:row>4</xdr:row>
      <xdr:rowOff>27214</xdr:rowOff>
    </xdr:from>
    <xdr:to>
      <xdr:col>24</xdr:col>
      <xdr:colOff>566061</xdr:colOff>
      <xdr:row>36</xdr:row>
      <xdr:rowOff>189139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4762</xdr:rowOff>
    </xdr:from>
    <xdr:to>
      <xdr:col>17</xdr:col>
      <xdr:colOff>314325</xdr:colOff>
      <xdr:row>16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19</xdr:row>
      <xdr:rowOff>19050</xdr:rowOff>
    </xdr:from>
    <xdr:to>
      <xdr:col>17</xdr:col>
      <xdr:colOff>314325</xdr:colOff>
      <xdr:row>33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</xdr:colOff>
      <xdr:row>1</xdr:row>
      <xdr:rowOff>180975</xdr:rowOff>
    </xdr:from>
    <xdr:to>
      <xdr:col>19</xdr:col>
      <xdr:colOff>236765</xdr:colOff>
      <xdr:row>25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11</xdr:row>
      <xdr:rowOff>152400</xdr:rowOff>
    </xdr:from>
    <xdr:to>
      <xdr:col>20</xdr:col>
      <xdr:colOff>217716</xdr:colOff>
      <xdr:row>35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85724</xdr:colOff>
      <xdr:row>91</xdr:row>
      <xdr:rowOff>180975</xdr:rowOff>
    </xdr:from>
    <xdr:to>
      <xdr:col>19</xdr:col>
      <xdr:colOff>514349</xdr:colOff>
      <xdr:row>113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181</xdr:row>
      <xdr:rowOff>161925</xdr:rowOff>
    </xdr:from>
    <xdr:to>
      <xdr:col>17</xdr:col>
      <xdr:colOff>271462</xdr:colOff>
      <xdr:row>206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23</xdr:row>
      <xdr:rowOff>9525</xdr:rowOff>
    </xdr:from>
    <xdr:to>
      <xdr:col>7</xdr:col>
      <xdr:colOff>457199</xdr:colOff>
      <xdr:row>37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247650</xdr:colOff>
      <xdr:row>8</xdr:row>
      <xdr:rowOff>33337</xdr:rowOff>
    </xdr:from>
    <xdr:to>
      <xdr:col>11</xdr:col>
      <xdr:colOff>552450</xdr:colOff>
      <xdr:row>22</xdr:row>
      <xdr:rowOff>109537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366712</xdr:colOff>
      <xdr:row>20</xdr:row>
      <xdr:rowOff>133350</xdr:rowOff>
    </xdr:from>
    <xdr:to>
      <xdr:col>19</xdr:col>
      <xdr:colOff>357187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J417"/>
  <sheetViews>
    <sheetView topLeftCell="A187" zoomScale="60" zoomScaleNormal="60" workbookViewId="0">
      <selection activeCell="A216" sqref="A216:G243"/>
    </sheetView>
  </sheetViews>
  <sheetFormatPr defaultRowHeight="15" x14ac:dyDescent="0.25"/>
  <cols>
    <col min="1" max="1" width="15.42578125" bestFit="1" customWidth="1"/>
    <col min="2" max="2" width="11.7109375" customWidth="1"/>
    <col min="7" max="7" width="12.7109375" customWidth="1"/>
    <col min="10" max="10" width="11" customWidth="1"/>
    <col min="14" max="14" width="11.28515625" customWidth="1"/>
    <col min="25" max="25" width="10.42578125" customWidth="1"/>
    <col min="30" max="30" width="28.85546875" bestFit="1" customWidth="1"/>
    <col min="35" max="35" width="10.7109375" bestFit="1" customWidth="1"/>
    <col min="38" max="38" width="11.85546875" customWidth="1"/>
    <col min="40" max="40" width="10.7109375" bestFit="1" customWidth="1"/>
    <col min="50" max="50" width="12.42578125" customWidth="1"/>
  </cols>
  <sheetData>
    <row r="3" spans="1:10" ht="23.25" x14ac:dyDescent="0.25">
      <c r="A3" s="5" t="s">
        <v>12</v>
      </c>
      <c r="H3" t="s">
        <v>67</v>
      </c>
    </row>
    <row r="5" spans="1:10" x14ac:dyDescent="0.25">
      <c r="G5" t="s">
        <v>13</v>
      </c>
    </row>
    <row r="6" spans="1:10" x14ac:dyDescent="0.25">
      <c r="A6" s="1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16</v>
      </c>
      <c r="H6" s="1" t="s">
        <v>6</v>
      </c>
      <c r="I6" s="1"/>
      <c r="J6" s="1" t="s">
        <v>15</v>
      </c>
    </row>
    <row r="7" spans="1:10" x14ac:dyDescent="0.25">
      <c r="B7" s="3" t="s">
        <v>7</v>
      </c>
      <c r="C7" s="3" t="s">
        <v>8</v>
      </c>
      <c r="D7" s="3" t="s">
        <v>9</v>
      </c>
      <c r="E7" s="3" t="s">
        <v>10</v>
      </c>
      <c r="F7" s="3" t="s">
        <v>10</v>
      </c>
      <c r="G7" s="3" t="s">
        <v>14</v>
      </c>
      <c r="H7" s="3" t="s">
        <v>11</v>
      </c>
      <c r="I7" s="3"/>
      <c r="J7" s="3" t="s">
        <v>14</v>
      </c>
    </row>
    <row r="10" spans="1:10" x14ac:dyDescent="0.25">
      <c r="A10" s="20">
        <f>0.0001*B10+0.7604</f>
        <v>0.82539999999999991</v>
      </c>
      <c r="B10" s="20">
        <v>650</v>
      </c>
      <c r="C10" s="20">
        <v>24.5</v>
      </c>
      <c r="D10" s="20">
        <v>9.5047619047618994</v>
      </c>
      <c r="E10" s="20">
        <v>392</v>
      </c>
      <c r="F10" s="20">
        <v>11.2</v>
      </c>
      <c r="G10" s="21">
        <v>0.25</v>
      </c>
      <c r="H10" s="20">
        <f t="shared" ref="H10:H16" si="0">124*(E10-F10)/(B10*(C10-D10)*A10)</f>
        <v>5.8693152637768957</v>
      </c>
      <c r="I10" s="20"/>
      <c r="J10" s="20">
        <v>2</v>
      </c>
    </row>
    <row r="11" spans="1:10" x14ac:dyDescent="0.25">
      <c r="A11" s="20">
        <f>0.0001*B11+0.7604</f>
        <v>0.82640000000000002</v>
      </c>
      <c r="B11" s="20">
        <v>660</v>
      </c>
      <c r="C11" s="20">
        <v>26.2</v>
      </c>
      <c r="D11" s="20">
        <v>9.5190476190476208</v>
      </c>
      <c r="E11" s="20">
        <v>326.89999999999998</v>
      </c>
      <c r="F11" s="20">
        <v>11.2</v>
      </c>
      <c r="G11" s="21">
        <v>0.25</v>
      </c>
      <c r="H11" s="20">
        <f t="shared" si="0"/>
        <v>4.3027011282543333</v>
      </c>
      <c r="I11" s="20"/>
      <c r="J11" s="20">
        <v>2</v>
      </c>
    </row>
    <row r="12" spans="1:10" x14ac:dyDescent="0.25">
      <c r="A12" s="20">
        <f>0.0001*B12+0.7604</f>
        <v>0.82739999999999991</v>
      </c>
      <c r="B12" s="20">
        <v>670</v>
      </c>
      <c r="C12" s="20">
        <v>24.5</v>
      </c>
      <c r="D12" s="20">
        <v>9.5333333333333297</v>
      </c>
      <c r="E12" s="20">
        <v>331</v>
      </c>
      <c r="F12" s="20">
        <v>11.2</v>
      </c>
      <c r="G12" s="21">
        <v>0.25</v>
      </c>
      <c r="H12" s="20">
        <f t="shared" si="0"/>
        <v>4.7795250158390639</v>
      </c>
      <c r="I12" s="20"/>
      <c r="J12" s="20">
        <v>2</v>
      </c>
    </row>
    <row r="13" spans="1:10" x14ac:dyDescent="0.25">
      <c r="A13" s="20">
        <f>0.0001*B13+0.7604</f>
        <v>0.82840000000000003</v>
      </c>
      <c r="B13" s="20">
        <v>680</v>
      </c>
      <c r="C13" s="20">
        <v>40.700000000000003</v>
      </c>
      <c r="D13" s="20">
        <v>9.5</v>
      </c>
      <c r="E13" s="20">
        <v>337.7</v>
      </c>
      <c r="F13" s="20">
        <v>11.2</v>
      </c>
      <c r="G13" s="21">
        <v>0.25</v>
      </c>
      <c r="H13" s="20">
        <f t="shared" si="0"/>
        <v>2.3035692566964752</v>
      </c>
      <c r="I13" s="20"/>
      <c r="J13" s="20">
        <v>2</v>
      </c>
    </row>
    <row r="14" spans="1:10" x14ac:dyDescent="0.25">
      <c r="A14" s="20">
        <f t="shared" ref="A14:A41" si="1">0.0001*B14+0.7604</f>
        <v>0.82939999999999992</v>
      </c>
      <c r="B14" s="20">
        <v>690</v>
      </c>
      <c r="C14" s="20">
        <v>39.9</v>
      </c>
      <c r="D14" s="20">
        <v>9.6</v>
      </c>
      <c r="E14" s="20">
        <v>371.5</v>
      </c>
      <c r="F14" s="20">
        <v>11.2</v>
      </c>
      <c r="G14" s="21">
        <v>0.25</v>
      </c>
      <c r="H14" s="20">
        <f t="shared" si="0"/>
        <v>2.5765002979366107</v>
      </c>
      <c r="I14" s="20"/>
      <c r="J14" s="20">
        <v>2</v>
      </c>
    </row>
    <row r="15" spans="1:10" x14ac:dyDescent="0.25">
      <c r="A15" s="20">
        <f t="shared" si="1"/>
        <v>0.83040000000000003</v>
      </c>
      <c r="B15" s="20">
        <f>B14+10</f>
        <v>700</v>
      </c>
      <c r="C15" s="20">
        <v>39.4</v>
      </c>
      <c r="D15" s="20">
        <v>9.6</v>
      </c>
      <c r="E15" s="20">
        <v>360.4</v>
      </c>
      <c r="F15" s="20">
        <v>11.2</v>
      </c>
      <c r="G15" s="21">
        <v>0.25</v>
      </c>
      <c r="H15" s="20">
        <f t="shared" si="0"/>
        <v>2.4997367531409509</v>
      </c>
      <c r="I15" s="20"/>
      <c r="J15" s="20">
        <v>2</v>
      </c>
    </row>
    <row r="16" spans="1:10" x14ac:dyDescent="0.25">
      <c r="A16" s="20">
        <f t="shared" si="1"/>
        <v>0.83139999999999992</v>
      </c>
      <c r="B16" s="20">
        <f>B15+10</f>
        <v>710</v>
      </c>
      <c r="C16" s="20">
        <v>35.4</v>
      </c>
      <c r="D16" s="20">
        <v>9.6</v>
      </c>
      <c r="E16" s="20">
        <v>357.6</v>
      </c>
      <c r="F16" s="20">
        <v>11.2</v>
      </c>
      <c r="G16" s="21">
        <v>0.25</v>
      </c>
      <c r="H16" s="20">
        <f t="shared" si="0"/>
        <v>2.8204051151701766</v>
      </c>
      <c r="I16" s="20"/>
      <c r="J16" s="20">
        <v>2</v>
      </c>
    </row>
    <row r="17" spans="1:10" x14ac:dyDescent="0.25">
      <c r="A17" s="20">
        <f t="shared" si="1"/>
        <v>0.83240000000000003</v>
      </c>
      <c r="B17" s="20">
        <f>B16+10</f>
        <v>720</v>
      </c>
      <c r="C17" s="20">
        <v>33.200000000000003</v>
      </c>
      <c r="D17" s="20">
        <v>9.6</v>
      </c>
      <c r="E17" s="20">
        <v>269.5</v>
      </c>
      <c r="F17" s="20">
        <v>11.2</v>
      </c>
      <c r="G17" s="21">
        <v>0.25</v>
      </c>
      <c r="H17" s="20">
        <f t="shared" ref="H17:H41" si="2">124*(E17-F17)/(B17*(C17-D17)*A17)</f>
        <v>2.2644853761636763</v>
      </c>
      <c r="I17" s="20"/>
      <c r="J17" s="20">
        <v>2</v>
      </c>
    </row>
    <row r="18" spans="1:10" x14ac:dyDescent="0.25">
      <c r="A18" s="20">
        <f t="shared" si="1"/>
        <v>0.83289999999999997</v>
      </c>
      <c r="B18" s="20">
        <v>725</v>
      </c>
      <c r="C18" s="20">
        <v>27.7</v>
      </c>
      <c r="D18" s="20">
        <v>9.6</v>
      </c>
      <c r="E18" s="20">
        <v>272</v>
      </c>
      <c r="F18" s="20">
        <v>11.2</v>
      </c>
      <c r="G18" s="21">
        <v>0.25</v>
      </c>
      <c r="H18" s="20">
        <f t="shared" si="2"/>
        <v>2.9588287414504122</v>
      </c>
      <c r="I18" s="20"/>
      <c r="J18" s="20">
        <v>2</v>
      </c>
    </row>
    <row r="19" spans="1:10" x14ac:dyDescent="0.25">
      <c r="A19" s="20">
        <f t="shared" si="1"/>
        <v>0.83339999999999992</v>
      </c>
      <c r="B19" s="20">
        <f>B17+10</f>
        <v>730</v>
      </c>
      <c r="C19" s="20">
        <v>29.5</v>
      </c>
      <c r="D19" s="20">
        <v>9.6</v>
      </c>
      <c r="E19" s="20">
        <v>215.4</v>
      </c>
      <c r="F19" s="20">
        <v>11.2</v>
      </c>
      <c r="G19" s="21">
        <v>0.25</v>
      </c>
      <c r="H19" s="20">
        <f t="shared" si="2"/>
        <v>2.0914524263542504</v>
      </c>
      <c r="I19" s="20"/>
      <c r="J19" s="20">
        <v>2</v>
      </c>
    </row>
    <row r="20" spans="1:10" x14ac:dyDescent="0.25">
      <c r="A20" s="20">
        <f t="shared" si="1"/>
        <v>0.83389999999999997</v>
      </c>
      <c r="B20" s="20">
        <v>735</v>
      </c>
      <c r="C20" s="20">
        <v>25.5</v>
      </c>
      <c r="D20" s="20">
        <v>9.6</v>
      </c>
      <c r="E20" s="20">
        <v>160</v>
      </c>
      <c r="F20" s="20">
        <v>11.2</v>
      </c>
      <c r="G20" s="21">
        <v>0.25</v>
      </c>
      <c r="H20" s="20">
        <f t="shared" si="2"/>
        <v>1.893329401621068</v>
      </c>
      <c r="I20" s="20"/>
      <c r="J20" s="20">
        <v>2</v>
      </c>
    </row>
    <row r="21" spans="1:10" x14ac:dyDescent="0.25">
      <c r="A21" s="20">
        <f t="shared" si="1"/>
        <v>0.83440000000000003</v>
      </c>
      <c r="B21" s="20">
        <f>B19+10</f>
        <v>740</v>
      </c>
      <c r="C21" s="20">
        <v>118</v>
      </c>
      <c r="D21" s="20">
        <v>9.6</v>
      </c>
      <c r="E21" s="20">
        <v>1089</v>
      </c>
      <c r="F21" s="20">
        <v>11.2</v>
      </c>
      <c r="G21" s="21">
        <v>0.14000000000000001</v>
      </c>
      <c r="H21" s="20">
        <f t="shared" si="2"/>
        <v>1.996754018225575</v>
      </c>
      <c r="I21" s="20"/>
      <c r="J21" s="20">
        <v>1</v>
      </c>
    </row>
    <row r="22" spans="1:10" x14ac:dyDescent="0.25">
      <c r="A22" s="20">
        <f t="shared" si="1"/>
        <v>0.83489999999999998</v>
      </c>
      <c r="B22" s="20">
        <v>745</v>
      </c>
      <c r="C22" s="20">
        <v>104.7</v>
      </c>
      <c r="D22" s="20">
        <v>9.6</v>
      </c>
      <c r="E22" s="20">
        <v>927</v>
      </c>
      <c r="F22" s="20">
        <v>11.2</v>
      </c>
      <c r="G22" s="21">
        <v>0.14000000000000001</v>
      </c>
      <c r="H22" s="20">
        <f t="shared" si="2"/>
        <v>1.9197782789911928</v>
      </c>
      <c r="I22" s="20"/>
      <c r="J22" s="20">
        <v>1</v>
      </c>
    </row>
    <row r="23" spans="1:10" x14ac:dyDescent="0.25">
      <c r="A23" s="20">
        <f t="shared" si="1"/>
        <v>0.83539999999999992</v>
      </c>
      <c r="B23" s="20">
        <f>B21+10</f>
        <v>750</v>
      </c>
      <c r="C23" s="20">
        <v>98.7</v>
      </c>
      <c r="D23" s="20">
        <v>9.6</v>
      </c>
      <c r="E23" s="20">
        <v>598</v>
      </c>
      <c r="F23" s="20">
        <v>11.2</v>
      </c>
      <c r="G23" s="21">
        <v>0.14000000000000001</v>
      </c>
      <c r="H23" s="20">
        <f t="shared" si="2"/>
        <v>1.3034019067057132</v>
      </c>
      <c r="I23" s="20"/>
      <c r="J23" s="20">
        <v>1</v>
      </c>
    </row>
    <row r="24" spans="1:10" x14ac:dyDescent="0.25">
      <c r="A24" s="20">
        <f t="shared" si="1"/>
        <v>0.83589999999999998</v>
      </c>
      <c r="B24" s="20">
        <v>755</v>
      </c>
      <c r="C24" s="20">
        <v>88.2</v>
      </c>
      <c r="D24" s="20">
        <v>9.6</v>
      </c>
      <c r="E24" s="20">
        <v>510</v>
      </c>
      <c r="F24" s="20">
        <v>11.2</v>
      </c>
      <c r="G24" s="21">
        <v>0.14000000000000001</v>
      </c>
      <c r="H24" s="20">
        <f t="shared" si="2"/>
        <v>1.2468789898912571</v>
      </c>
      <c r="I24" s="20"/>
      <c r="J24" s="20">
        <v>1</v>
      </c>
    </row>
    <row r="25" spans="1:10" x14ac:dyDescent="0.25">
      <c r="A25" s="20">
        <f t="shared" si="1"/>
        <v>0.83639999999999992</v>
      </c>
      <c r="B25" s="20">
        <f>B23+10</f>
        <v>760</v>
      </c>
      <c r="C25" s="20">
        <v>83.8</v>
      </c>
      <c r="D25" s="20">
        <v>9.6</v>
      </c>
      <c r="E25" s="20">
        <v>465.1</v>
      </c>
      <c r="F25" s="20">
        <v>11.2</v>
      </c>
      <c r="G25" s="21">
        <v>0.14000000000000001</v>
      </c>
      <c r="H25" s="20">
        <f t="shared" si="2"/>
        <v>1.193301938693951</v>
      </c>
      <c r="I25" s="20"/>
      <c r="J25" s="20">
        <v>1</v>
      </c>
    </row>
    <row r="26" spans="1:10" x14ac:dyDescent="0.25">
      <c r="A26" s="20">
        <f t="shared" si="1"/>
        <v>0.83689999999999998</v>
      </c>
      <c r="B26" s="20">
        <v>765</v>
      </c>
      <c r="C26" s="20">
        <v>72.7</v>
      </c>
      <c r="D26" s="20">
        <v>9.6</v>
      </c>
      <c r="E26" s="20">
        <v>336.1</v>
      </c>
      <c r="F26" s="20">
        <v>11.2</v>
      </c>
      <c r="G26" s="21">
        <v>0.14000000000000001</v>
      </c>
      <c r="H26" s="20">
        <f t="shared" si="2"/>
        <v>0.99725686414156378</v>
      </c>
      <c r="I26" s="20"/>
      <c r="J26" s="20">
        <v>1</v>
      </c>
    </row>
    <row r="27" spans="1:10" x14ac:dyDescent="0.25">
      <c r="A27" s="20">
        <f t="shared" si="1"/>
        <v>0.83739999999999992</v>
      </c>
      <c r="B27" s="20">
        <f>B25+10</f>
        <v>770</v>
      </c>
      <c r="C27" s="20">
        <v>74.599999999999994</v>
      </c>
      <c r="D27" s="20">
        <v>9.6</v>
      </c>
      <c r="E27" s="20">
        <v>239.1</v>
      </c>
      <c r="F27" s="20">
        <v>11.2</v>
      </c>
      <c r="G27" s="21">
        <v>0.14000000000000001</v>
      </c>
      <c r="H27" s="20">
        <f t="shared" si="2"/>
        <v>0.6742624464143453</v>
      </c>
      <c r="I27" s="20"/>
      <c r="J27" s="20">
        <v>1</v>
      </c>
    </row>
    <row r="28" spans="1:10" x14ac:dyDescent="0.25">
      <c r="A28" s="20">
        <f t="shared" si="1"/>
        <v>0.83789999999999998</v>
      </c>
      <c r="B28" s="20">
        <v>775</v>
      </c>
      <c r="C28" s="20">
        <v>63.2</v>
      </c>
      <c r="D28" s="20">
        <v>9.6</v>
      </c>
      <c r="E28" s="20">
        <v>185.9</v>
      </c>
      <c r="F28" s="20">
        <v>11.2</v>
      </c>
      <c r="G28" s="21">
        <v>0.14000000000000001</v>
      </c>
      <c r="H28" s="20">
        <f t="shared" si="2"/>
        <v>0.62238040018311602</v>
      </c>
      <c r="I28" s="20"/>
      <c r="J28" s="20">
        <v>1</v>
      </c>
    </row>
    <row r="29" spans="1:10" x14ac:dyDescent="0.25">
      <c r="A29" s="20">
        <f t="shared" si="1"/>
        <v>0.83839999999999992</v>
      </c>
      <c r="B29" s="20">
        <f>B27+10</f>
        <v>780</v>
      </c>
      <c r="C29" s="20">
        <v>59.8</v>
      </c>
      <c r="D29" s="20">
        <v>9.6</v>
      </c>
      <c r="E29" s="20">
        <v>117.4</v>
      </c>
      <c r="F29" s="20">
        <v>11.2</v>
      </c>
      <c r="G29" s="21">
        <v>0.14000000000000001</v>
      </c>
      <c r="H29" s="20">
        <f t="shared" si="2"/>
        <v>0.40114059323481188</v>
      </c>
      <c r="I29" s="20"/>
      <c r="J29" s="20">
        <v>1</v>
      </c>
    </row>
    <row r="30" spans="1:10" x14ac:dyDescent="0.25">
      <c r="A30" s="20">
        <f t="shared" si="1"/>
        <v>0.83889999999999998</v>
      </c>
      <c r="B30" s="20">
        <v>785</v>
      </c>
      <c r="C30" s="20">
        <v>49.8</v>
      </c>
      <c r="D30" s="20">
        <v>9.6</v>
      </c>
      <c r="E30" s="20">
        <v>68.5</v>
      </c>
      <c r="F30" s="20">
        <v>11.2</v>
      </c>
      <c r="G30" s="21">
        <v>0.14000000000000001</v>
      </c>
      <c r="H30" s="20">
        <f t="shared" si="2"/>
        <v>0.26839251682589566</v>
      </c>
      <c r="I30" s="20"/>
      <c r="J30" s="20">
        <v>1</v>
      </c>
    </row>
    <row r="31" spans="1:10" x14ac:dyDescent="0.25">
      <c r="A31" s="20">
        <f t="shared" si="1"/>
        <v>0.83939999999999992</v>
      </c>
      <c r="B31" s="20">
        <f>B29+10</f>
        <v>790</v>
      </c>
      <c r="C31" s="20">
        <v>47.8</v>
      </c>
      <c r="D31" s="20">
        <v>9.6</v>
      </c>
      <c r="E31" s="20">
        <v>51</v>
      </c>
      <c r="F31" s="20">
        <v>11.2</v>
      </c>
      <c r="G31" s="21">
        <v>0.14000000000000001</v>
      </c>
      <c r="H31" s="20">
        <f t="shared" si="2"/>
        <v>0.19482529304760624</v>
      </c>
      <c r="I31" s="20"/>
      <c r="J31" s="20">
        <v>1</v>
      </c>
    </row>
    <row r="32" spans="1:10" x14ac:dyDescent="0.25">
      <c r="A32" s="20">
        <f t="shared" si="1"/>
        <v>0.83989999999999998</v>
      </c>
      <c r="B32" s="20">
        <v>795</v>
      </c>
      <c r="C32" s="20">
        <v>41</v>
      </c>
      <c r="D32" s="20">
        <v>9.6</v>
      </c>
      <c r="E32" s="20">
        <v>27</v>
      </c>
      <c r="F32" s="20">
        <v>11.2</v>
      </c>
      <c r="G32" s="21">
        <v>0.14000000000000001</v>
      </c>
      <c r="H32" s="20">
        <f t="shared" si="2"/>
        <v>9.3444644066789512E-2</v>
      </c>
      <c r="I32" s="20"/>
      <c r="J32" s="20">
        <v>1</v>
      </c>
    </row>
    <row r="33" spans="1:10" x14ac:dyDescent="0.25">
      <c r="A33" s="20">
        <f t="shared" si="1"/>
        <v>0.84039999999999992</v>
      </c>
      <c r="B33" s="20">
        <f>B31+10</f>
        <v>800</v>
      </c>
      <c r="C33" s="20">
        <v>55.4</v>
      </c>
      <c r="D33" s="20">
        <v>9.6</v>
      </c>
      <c r="E33" s="20">
        <v>29.7</v>
      </c>
      <c r="F33" s="20">
        <v>11.2</v>
      </c>
      <c r="G33" s="21">
        <v>0.2</v>
      </c>
      <c r="H33" s="20">
        <f t="shared" si="2"/>
        <v>7.4499250720700697E-2</v>
      </c>
      <c r="I33" s="20"/>
      <c r="J33" s="20">
        <v>1</v>
      </c>
    </row>
    <row r="34" spans="1:10" x14ac:dyDescent="0.25">
      <c r="A34" s="20">
        <f t="shared" si="1"/>
        <v>0.84089999999999998</v>
      </c>
      <c r="B34" s="20">
        <v>805</v>
      </c>
      <c r="C34" s="20">
        <v>47.1</v>
      </c>
      <c r="D34" s="20">
        <v>9.6</v>
      </c>
      <c r="E34" s="20">
        <v>26.1</v>
      </c>
      <c r="F34" s="20">
        <v>11.2</v>
      </c>
      <c r="G34" s="21">
        <v>0.2</v>
      </c>
      <c r="H34" s="20">
        <f t="shared" si="2"/>
        <v>7.2784089412236283E-2</v>
      </c>
      <c r="I34" s="20"/>
      <c r="J34" s="20">
        <v>1</v>
      </c>
    </row>
    <row r="35" spans="1:10" x14ac:dyDescent="0.25">
      <c r="A35" s="20">
        <f t="shared" si="1"/>
        <v>0.84139999999999993</v>
      </c>
      <c r="B35" s="20">
        <f>B33+10</f>
        <v>810</v>
      </c>
      <c r="C35" s="20">
        <v>42.1</v>
      </c>
      <c r="D35" s="20">
        <v>9.6</v>
      </c>
      <c r="E35" s="20">
        <v>25.5</v>
      </c>
      <c r="F35" s="20">
        <v>11.2</v>
      </c>
      <c r="G35" s="21">
        <v>0.2</v>
      </c>
      <c r="H35" s="20">
        <f t="shared" si="2"/>
        <v>8.00547001323485E-2</v>
      </c>
      <c r="I35" s="20"/>
      <c r="J35" s="20">
        <v>1</v>
      </c>
    </row>
    <row r="36" spans="1:10" x14ac:dyDescent="0.25">
      <c r="A36" s="20">
        <f t="shared" si="1"/>
        <v>0.84189999999999998</v>
      </c>
      <c r="B36" s="20">
        <v>815</v>
      </c>
      <c r="C36" s="20">
        <v>36.9</v>
      </c>
      <c r="D36" s="20">
        <v>9.6</v>
      </c>
      <c r="E36" s="20">
        <v>24.6</v>
      </c>
      <c r="F36" s="20">
        <v>11.2</v>
      </c>
      <c r="G36" s="21">
        <v>0.2</v>
      </c>
      <c r="H36" s="20">
        <f t="shared" si="2"/>
        <v>8.8704513475536109E-2</v>
      </c>
      <c r="I36" s="20"/>
      <c r="J36" s="20">
        <v>1</v>
      </c>
    </row>
    <row r="37" spans="1:10" x14ac:dyDescent="0.25">
      <c r="A37" s="20">
        <f t="shared" si="1"/>
        <v>0.84239999999999993</v>
      </c>
      <c r="B37" s="20">
        <f>B35+10</f>
        <v>820</v>
      </c>
      <c r="C37" s="20">
        <v>35.4</v>
      </c>
      <c r="D37" s="20">
        <v>9.6</v>
      </c>
      <c r="E37" s="20">
        <v>25</v>
      </c>
      <c r="F37" s="20">
        <v>11.2</v>
      </c>
      <c r="G37" s="21">
        <v>0.2</v>
      </c>
      <c r="H37" s="20">
        <f t="shared" si="2"/>
        <v>9.6017159734308563E-2</v>
      </c>
      <c r="I37" s="20"/>
      <c r="J37" s="20">
        <v>1</v>
      </c>
    </row>
    <row r="38" spans="1:10" x14ac:dyDescent="0.25">
      <c r="A38" s="20">
        <f t="shared" si="1"/>
        <v>0.84289999999999998</v>
      </c>
      <c r="B38" s="20">
        <v>825</v>
      </c>
      <c r="C38" s="20">
        <v>30.1</v>
      </c>
      <c r="D38" s="20">
        <v>9.6</v>
      </c>
      <c r="E38" s="20">
        <v>24.7</v>
      </c>
      <c r="F38" s="20">
        <v>11.2</v>
      </c>
      <c r="G38" s="21">
        <v>0.2</v>
      </c>
      <c r="H38" s="20">
        <f t="shared" si="2"/>
        <v>0.11742798000462452</v>
      </c>
      <c r="I38" s="20"/>
      <c r="J38" s="20">
        <v>1</v>
      </c>
    </row>
    <row r="39" spans="1:10" x14ac:dyDescent="0.25">
      <c r="A39" s="20">
        <f t="shared" si="1"/>
        <v>0.84339999999999993</v>
      </c>
      <c r="B39" s="20">
        <f>B37+10</f>
        <v>830</v>
      </c>
      <c r="C39" s="20">
        <v>30.8</v>
      </c>
      <c r="D39" s="20">
        <v>9.6</v>
      </c>
      <c r="E39" s="20">
        <v>25.3</v>
      </c>
      <c r="F39" s="20">
        <v>11.2</v>
      </c>
      <c r="G39" s="21">
        <v>0.2</v>
      </c>
      <c r="H39" s="20">
        <f t="shared" si="2"/>
        <v>0.11781300889573119</v>
      </c>
      <c r="I39" s="20"/>
      <c r="J39" s="20">
        <v>1</v>
      </c>
    </row>
    <row r="40" spans="1:10" x14ac:dyDescent="0.25">
      <c r="A40" s="20">
        <f t="shared" si="1"/>
        <v>0.84389999999999998</v>
      </c>
      <c r="B40" s="20">
        <v>835</v>
      </c>
      <c r="C40" s="20">
        <v>28.5</v>
      </c>
      <c r="D40" s="20">
        <v>9.6</v>
      </c>
      <c r="E40" s="20">
        <v>24.5</v>
      </c>
      <c r="F40" s="20">
        <v>11.2</v>
      </c>
      <c r="G40" s="21">
        <v>0.2</v>
      </c>
      <c r="H40" s="20">
        <f t="shared" si="2"/>
        <v>0.12383233427813307</v>
      </c>
      <c r="I40" s="20"/>
      <c r="J40" s="20">
        <v>1</v>
      </c>
    </row>
    <row r="41" spans="1:10" x14ac:dyDescent="0.25">
      <c r="A41" s="20">
        <f t="shared" si="1"/>
        <v>0.84439999999999993</v>
      </c>
      <c r="B41" s="20">
        <f>B39+10</f>
        <v>840</v>
      </c>
      <c r="C41" s="20">
        <v>29.1</v>
      </c>
      <c r="D41" s="20">
        <v>9.6</v>
      </c>
      <c r="E41" s="20">
        <v>25</v>
      </c>
      <c r="F41" s="20">
        <v>11.2</v>
      </c>
      <c r="G41" s="21">
        <v>0.2</v>
      </c>
      <c r="H41" s="20">
        <f t="shared" si="2"/>
        <v>0.12371964053631511</v>
      </c>
      <c r="I41" s="20"/>
      <c r="J41" s="20">
        <v>1</v>
      </c>
    </row>
    <row r="43" spans="1:10" x14ac:dyDescent="0.25">
      <c r="A43" t="s">
        <v>28</v>
      </c>
    </row>
    <row r="45" spans="1:10" x14ac:dyDescent="0.25">
      <c r="A45">
        <f t="shared" ref="A45:A63" si="3">0.0001*B45+0.7604</f>
        <v>0.83040000000000003</v>
      </c>
      <c r="B45" s="10">
        <v>700</v>
      </c>
      <c r="C45" s="12">
        <v>28</v>
      </c>
      <c r="D45" s="12">
        <v>12.5</v>
      </c>
      <c r="E45" s="12">
        <v>283</v>
      </c>
      <c r="F45" s="12">
        <v>11</v>
      </c>
      <c r="G45" s="11">
        <v>0.14000000000000001</v>
      </c>
      <c r="H45">
        <f t="shared" ref="H45:H63" si="4">124*(E45-F45)/(B45*(C45-D45)*A45)</f>
        <v>3.7434627030002754</v>
      </c>
    </row>
    <row r="46" spans="1:10" x14ac:dyDescent="0.25">
      <c r="A46">
        <f t="shared" si="3"/>
        <v>0.83139999999999992</v>
      </c>
      <c r="B46" s="10">
        <v>710</v>
      </c>
      <c r="C46" s="12">
        <v>26</v>
      </c>
      <c r="D46" s="12">
        <v>12</v>
      </c>
      <c r="E46" s="12">
        <v>252.6</v>
      </c>
      <c r="F46" s="12">
        <v>11</v>
      </c>
      <c r="G46" s="11">
        <v>0.14000000000000001</v>
      </c>
      <c r="H46">
        <f t="shared" si="4"/>
        <v>3.6251185244737609</v>
      </c>
    </row>
    <row r="47" spans="1:10" x14ac:dyDescent="0.25">
      <c r="A47">
        <f t="shared" si="3"/>
        <v>0.83240000000000003</v>
      </c>
      <c r="B47" s="10">
        <f>B46+10</f>
        <v>720</v>
      </c>
      <c r="C47" s="12">
        <v>24.9</v>
      </c>
      <c r="D47" s="12">
        <v>11.7</v>
      </c>
      <c r="E47" s="12">
        <v>202</v>
      </c>
      <c r="F47" s="12">
        <v>11</v>
      </c>
      <c r="G47" s="11">
        <v>0.14000000000000001</v>
      </c>
      <c r="H47">
        <f t="shared" si="4"/>
        <v>2.9937570482981344</v>
      </c>
    </row>
    <row r="48" spans="1:10" x14ac:dyDescent="0.25">
      <c r="A48">
        <f t="shared" si="3"/>
        <v>0.83289999999999997</v>
      </c>
      <c r="B48" s="10">
        <v>725</v>
      </c>
      <c r="C48" s="12">
        <v>23.2</v>
      </c>
      <c r="D48" s="12">
        <v>11.7</v>
      </c>
      <c r="E48" s="12">
        <v>185</v>
      </c>
      <c r="F48" s="12">
        <v>11</v>
      </c>
      <c r="G48" s="11">
        <v>0.14000000000000001</v>
      </c>
      <c r="H48">
        <f t="shared" si="4"/>
        <v>3.1070069479607656</v>
      </c>
    </row>
    <row r="49" spans="1:8" x14ac:dyDescent="0.25">
      <c r="A49">
        <f t="shared" si="3"/>
        <v>0.83339999999999992</v>
      </c>
      <c r="B49" s="10">
        <f>B47+10</f>
        <v>730</v>
      </c>
      <c r="C49" s="12">
        <v>22.3</v>
      </c>
      <c r="D49" s="12">
        <v>11.7</v>
      </c>
      <c r="E49" s="12">
        <v>191</v>
      </c>
      <c r="F49" s="12">
        <v>11</v>
      </c>
      <c r="G49" s="11">
        <v>0.14000000000000001</v>
      </c>
      <c r="H49">
        <f t="shared" si="4"/>
        <v>3.4610826378138908</v>
      </c>
    </row>
    <row r="50" spans="1:8" x14ac:dyDescent="0.25">
      <c r="A50">
        <f t="shared" si="3"/>
        <v>0.83389999999999997</v>
      </c>
      <c r="B50" s="10">
        <v>735</v>
      </c>
      <c r="C50" s="12">
        <v>22</v>
      </c>
      <c r="D50" s="12">
        <v>11.4</v>
      </c>
      <c r="E50" s="12">
        <v>156</v>
      </c>
      <c r="F50" s="12">
        <v>11</v>
      </c>
      <c r="G50" s="11">
        <v>0.14000000000000001</v>
      </c>
      <c r="H50">
        <f t="shared" si="4"/>
        <v>2.7674673713211173</v>
      </c>
    </row>
    <row r="51" spans="1:8" x14ac:dyDescent="0.25">
      <c r="A51">
        <f t="shared" si="3"/>
        <v>0.83440000000000003</v>
      </c>
      <c r="B51" s="7">
        <f>B49+10</f>
        <v>740</v>
      </c>
      <c r="C51" s="12">
        <v>20.100000000000001</v>
      </c>
      <c r="D51" s="12">
        <v>11.3</v>
      </c>
      <c r="E51" s="12">
        <v>122</v>
      </c>
      <c r="F51" s="12">
        <v>11</v>
      </c>
      <c r="G51" s="16">
        <v>0.14000000000000001</v>
      </c>
      <c r="H51">
        <f t="shared" si="4"/>
        <v>2.533121241174932</v>
      </c>
    </row>
    <row r="52" spans="1:8" x14ac:dyDescent="0.25">
      <c r="A52">
        <f t="shared" si="3"/>
        <v>0.83489999999999998</v>
      </c>
      <c r="B52" s="7">
        <v>745</v>
      </c>
      <c r="C52" s="12">
        <v>19.8</v>
      </c>
      <c r="D52" s="12">
        <v>11.3</v>
      </c>
      <c r="E52" s="12">
        <v>128</v>
      </c>
      <c r="F52" s="12">
        <v>11</v>
      </c>
      <c r="G52" s="16">
        <v>0.14000000000000001</v>
      </c>
      <c r="H52">
        <f t="shared" si="4"/>
        <v>2.7440870697238422</v>
      </c>
    </row>
    <row r="53" spans="1:8" x14ac:dyDescent="0.25">
      <c r="A53">
        <f t="shared" si="3"/>
        <v>0.83539999999999992</v>
      </c>
      <c r="B53" s="7">
        <f>B51+10</f>
        <v>750</v>
      </c>
      <c r="C53" s="12">
        <v>18.3</v>
      </c>
      <c r="D53" s="12">
        <v>11.3</v>
      </c>
      <c r="E53" s="12">
        <v>98</v>
      </c>
      <c r="F53" s="12">
        <v>11</v>
      </c>
      <c r="G53" s="16">
        <v>0.14000000000000001</v>
      </c>
      <c r="H53">
        <f t="shared" si="4"/>
        <v>2.4597284448852563</v>
      </c>
    </row>
    <row r="54" spans="1:8" x14ac:dyDescent="0.25">
      <c r="A54">
        <f t="shared" si="3"/>
        <v>0.83589999999999998</v>
      </c>
      <c r="B54" s="15">
        <v>755</v>
      </c>
      <c r="C54" s="12">
        <v>23.6</v>
      </c>
      <c r="D54" s="12">
        <v>11</v>
      </c>
      <c r="E54" s="12">
        <v>120.4</v>
      </c>
      <c r="F54" s="12">
        <v>11</v>
      </c>
      <c r="G54" s="14">
        <v>0.25</v>
      </c>
      <c r="H54">
        <f t="shared" si="4"/>
        <v>1.7059534841455266</v>
      </c>
    </row>
    <row r="55" spans="1:8" x14ac:dyDescent="0.25">
      <c r="A55">
        <f t="shared" si="3"/>
        <v>0.83639999999999992</v>
      </c>
      <c r="B55" s="15">
        <f>B53+10</f>
        <v>760</v>
      </c>
      <c r="C55" s="12">
        <v>20.7</v>
      </c>
      <c r="D55" s="12">
        <v>11</v>
      </c>
      <c r="E55" s="12">
        <v>98</v>
      </c>
      <c r="F55" s="12">
        <v>11</v>
      </c>
      <c r="G55" s="14">
        <v>0.25</v>
      </c>
      <c r="H55">
        <f t="shared" si="4"/>
        <v>1.7496113488472032</v>
      </c>
    </row>
    <row r="56" spans="1:8" x14ac:dyDescent="0.25">
      <c r="A56">
        <f t="shared" si="3"/>
        <v>0.83689999999999998</v>
      </c>
      <c r="B56" s="15">
        <v>765</v>
      </c>
      <c r="C56" s="12">
        <v>19.600000000000001</v>
      </c>
      <c r="D56" s="12">
        <v>11</v>
      </c>
      <c r="E56" s="12">
        <v>86</v>
      </c>
      <c r="F56" s="12">
        <v>11</v>
      </c>
      <c r="G56" s="14">
        <v>0.25</v>
      </c>
      <c r="H56">
        <f t="shared" si="4"/>
        <v>1.6890771792214956</v>
      </c>
    </row>
    <row r="57" spans="1:8" x14ac:dyDescent="0.25">
      <c r="A57">
        <f t="shared" si="3"/>
        <v>0.83739999999999992</v>
      </c>
      <c r="B57" s="15">
        <f>B55+10</f>
        <v>770</v>
      </c>
      <c r="C57" s="12">
        <v>18.8</v>
      </c>
      <c r="D57" s="12">
        <v>10.6</v>
      </c>
      <c r="E57" s="12">
        <v>64</v>
      </c>
      <c r="F57" s="12">
        <v>11</v>
      </c>
      <c r="G57" s="14">
        <v>0.25</v>
      </c>
      <c r="H57">
        <f t="shared" si="4"/>
        <v>1.2429682080808973</v>
      </c>
    </row>
    <row r="58" spans="1:8" x14ac:dyDescent="0.25">
      <c r="A58" s="8">
        <f t="shared" si="3"/>
        <v>0.83789999999999998</v>
      </c>
      <c r="B58" s="8">
        <v>775</v>
      </c>
      <c r="C58" s="12">
        <v>22.3</v>
      </c>
      <c r="D58" s="12">
        <v>10.4</v>
      </c>
      <c r="E58" s="12">
        <v>72</v>
      </c>
      <c r="F58" s="12">
        <v>11</v>
      </c>
      <c r="G58" s="9">
        <v>0.4</v>
      </c>
      <c r="H58">
        <f t="shared" si="4"/>
        <v>0.97883765034836001</v>
      </c>
    </row>
    <row r="59" spans="1:8" x14ac:dyDescent="0.25">
      <c r="A59" s="8">
        <f t="shared" si="3"/>
        <v>0.83839999999999992</v>
      </c>
      <c r="B59" s="8">
        <f>B57+10</f>
        <v>780</v>
      </c>
      <c r="C59" s="12">
        <v>20.6</v>
      </c>
      <c r="D59" s="12">
        <v>10.4</v>
      </c>
      <c r="E59" s="12">
        <v>54</v>
      </c>
      <c r="F59" s="12">
        <v>11</v>
      </c>
      <c r="G59" s="9">
        <v>0.4</v>
      </c>
      <c r="H59">
        <f t="shared" si="4"/>
        <v>0.79936310010400713</v>
      </c>
    </row>
    <row r="60" spans="1:8" x14ac:dyDescent="0.25">
      <c r="A60" s="8">
        <f t="shared" si="3"/>
        <v>0.83889999999999998</v>
      </c>
      <c r="B60" s="8">
        <v>785</v>
      </c>
      <c r="C60" s="12">
        <v>18.600000000000001</v>
      </c>
      <c r="D60" s="12">
        <v>10.4</v>
      </c>
      <c r="E60" s="12">
        <v>35.700000000000003</v>
      </c>
      <c r="F60" s="12">
        <v>11</v>
      </c>
      <c r="G60" s="9">
        <v>0.4</v>
      </c>
      <c r="H60">
        <f t="shared" si="4"/>
        <v>0.56718525870920022</v>
      </c>
    </row>
    <row r="61" spans="1:8" x14ac:dyDescent="0.25">
      <c r="A61" s="7">
        <f t="shared" si="3"/>
        <v>0.83939999999999992</v>
      </c>
      <c r="B61" s="7">
        <f>B59+10</f>
        <v>790</v>
      </c>
      <c r="C61" s="12">
        <v>22.7</v>
      </c>
      <c r="D61" s="12">
        <v>10.1</v>
      </c>
      <c r="E61" s="12">
        <v>35.4</v>
      </c>
      <c r="F61" s="12">
        <v>11</v>
      </c>
      <c r="G61" s="16">
        <v>0.9</v>
      </c>
      <c r="H61">
        <f t="shared" si="4"/>
        <v>0.36211366184855387</v>
      </c>
    </row>
    <row r="62" spans="1:8" x14ac:dyDescent="0.25">
      <c r="A62" s="7">
        <f t="shared" si="3"/>
        <v>0.83989999999999998</v>
      </c>
      <c r="B62" s="7">
        <v>795</v>
      </c>
      <c r="C62" s="12">
        <v>20.8</v>
      </c>
      <c r="D62" s="12">
        <v>10.1</v>
      </c>
      <c r="E62" s="12">
        <v>24.7</v>
      </c>
      <c r="F62" s="12">
        <v>11</v>
      </c>
      <c r="G62" s="16">
        <v>0.9</v>
      </c>
      <c r="H62">
        <f t="shared" si="4"/>
        <v>0.23777367197830068</v>
      </c>
    </row>
    <row r="63" spans="1:8" x14ac:dyDescent="0.25">
      <c r="A63" s="7">
        <f t="shared" si="3"/>
        <v>0.84039999999999992</v>
      </c>
      <c r="B63" s="7">
        <f>B61+10</f>
        <v>800</v>
      </c>
      <c r="C63" s="12">
        <v>20.100000000000001</v>
      </c>
      <c r="D63" s="12">
        <v>10.1</v>
      </c>
      <c r="E63" s="12">
        <v>19.600000000000001</v>
      </c>
      <c r="F63" s="12">
        <v>11</v>
      </c>
      <c r="G63" s="16">
        <v>0.9</v>
      </c>
      <c r="H63">
        <f t="shared" si="4"/>
        <v>0.15861494526415992</v>
      </c>
    </row>
    <row r="66" spans="1:10" x14ac:dyDescent="0.25">
      <c r="A66" s="6"/>
    </row>
    <row r="67" spans="1:10" ht="23.25" x14ac:dyDescent="0.25">
      <c r="A67" s="5" t="s">
        <v>17</v>
      </c>
    </row>
    <row r="69" spans="1:10" x14ac:dyDescent="0.25">
      <c r="G69" t="s">
        <v>13</v>
      </c>
      <c r="J69" t="s">
        <v>18</v>
      </c>
    </row>
    <row r="70" spans="1:10" x14ac:dyDescent="0.25">
      <c r="A70" s="1" t="s">
        <v>0</v>
      </c>
      <c r="B70" s="2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1" t="s">
        <v>16</v>
      </c>
      <c r="H70" s="1" t="s">
        <v>6</v>
      </c>
      <c r="I70" s="1"/>
      <c r="J70" s="1" t="s">
        <v>15</v>
      </c>
    </row>
    <row r="71" spans="1:10" x14ac:dyDescent="0.25">
      <c r="B71" s="3" t="s">
        <v>7</v>
      </c>
      <c r="C71" s="3" t="s">
        <v>8</v>
      </c>
      <c r="D71" s="3" t="s">
        <v>9</v>
      </c>
      <c r="E71" s="3" t="s">
        <v>10</v>
      </c>
      <c r="F71" s="3" t="s">
        <v>10</v>
      </c>
      <c r="G71" s="3" t="s">
        <v>14</v>
      </c>
      <c r="H71" s="3" t="s">
        <v>11</v>
      </c>
      <c r="I71" s="3"/>
      <c r="J71" s="3" t="s">
        <v>14</v>
      </c>
    </row>
    <row r="72" spans="1:10" x14ac:dyDescent="0.25">
      <c r="J72" t="s">
        <v>19</v>
      </c>
    </row>
    <row r="74" spans="1:10" x14ac:dyDescent="0.25">
      <c r="A74" s="20">
        <v>0.9</v>
      </c>
      <c r="B74" s="20">
        <v>650</v>
      </c>
      <c r="C74" s="20">
        <v>33</v>
      </c>
      <c r="D74" s="20">
        <v>0.33</v>
      </c>
      <c r="E74" s="20">
        <v>2.5</v>
      </c>
      <c r="F74" s="20">
        <v>0.13</v>
      </c>
      <c r="G74" s="21">
        <v>0.14000000000000001</v>
      </c>
      <c r="H74" s="20">
        <f t="shared" ref="H74:H87" si="5">124*(E74-F74)/(B74*(C74-D74)*A74)</f>
        <v>1.5376766891918405E-2</v>
      </c>
      <c r="I74" s="20"/>
      <c r="J74" s="20">
        <v>154</v>
      </c>
    </row>
    <row r="75" spans="1:10" x14ac:dyDescent="0.25">
      <c r="A75" s="20">
        <v>0.9</v>
      </c>
      <c r="B75" s="20">
        <v>660</v>
      </c>
      <c r="C75" s="20">
        <v>32.700000000000003</v>
      </c>
      <c r="D75" s="20">
        <v>0.33</v>
      </c>
      <c r="E75" s="20">
        <v>1.7</v>
      </c>
      <c r="F75" s="20">
        <v>0.15</v>
      </c>
      <c r="G75" s="21">
        <v>0.14000000000000001</v>
      </c>
      <c r="H75" s="20">
        <f t="shared" si="5"/>
        <v>9.9959537710541703E-3</v>
      </c>
      <c r="I75" s="20"/>
      <c r="J75" s="20">
        <v>154</v>
      </c>
    </row>
    <row r="76" spans="1:10" x14ac:dyDescent="0.25">
      <c r="A76" s="20">
        <v>0.9</v>
      </c>
      <c r="B76" s="20">
        <v>670</v>
      </c>
      <c r="C76" s="20">
        <v>34.200000000000003</v>
      </c>
      <c r="D76" s="20">
        <v>0.31</v>
      </c>
      <c r="E76" s="20"/>
      <c r="F76" s="20">
        <v>0.15</v>
      </c>
      <c r="G76" s="21">
        <v>0.14000000000000001</v>
      </c>
      <c r="H76" s="20">
        <f t="shared" si="5"/>
        <v>-9.1017324120031299E-4</v>
      </c>
      <c r="I76" s="20"/>
      <c r="J76" s="20">
        <v>154</v>
      </c>
    </row>
    <row r="77" spans="1:10" x14ac:dyDescent="0.25">
      <c r="A77" s="20">
        <v>0.9</v>
      </c>
      <c r="B77" s="20">
        <v>680</v>
      </c>
      <c r="C77" s="20">
        <v>33.9</v>
      </c>
      <c r="D77" s="20">
        <v>0.31</v>
      </c>
      <c r="E77" s="20"/>
      <c r="F77" s="20">
        <v>0.15</v>
      </c>
      <c r="G77" s="21">
        <v>0.14000000000000001</v>
      </c>
      <c r="H77" s="20">
        <f t="shared" si="5"/>
        <v>-9.0479776310643334E-4</v>
      </c>
      <c r="I77" s="20"/>
      <c r="J77" s="20">
        <v>154</v>
      </c>
    </row>
    <row r="78" spans="1:10" x14ac:dyDescent="0.25">
      <c r="A78" s="20">
        <v>0.9</v>
      </c>
      <c r="B78" s="20">
        <v>690</v>
      </c>
      <c r="C78" s="20">
        <v>31.7</v>
      </c>
      <c r="D78" s="20">
        <v>0.31</v>
      </c>
      <c r="E78" s="20"/>
      <c r="F78" s="20">
        <v>0.15</v>
      </c>
      <c r="G78" s="21">
        <v>0.14000000000000001</v>
      </c>
      <c r="H78" s="20">
        <f t="shared" si="5"/>
        <v>-9.5417938264593923E-4</v>
      </c>
      <c r="I78" s="20"/>
      <c r="J78" s="20">
        <v>154</v>
      </c>
    </row>
    <row r="79" spans="1:10" x14ac:dyDescent="0.25">
      <c r="A79" s="20">
        <v>0.9</v>
      </c>
      <c r="B79" s="20">
        <f>B78+10</f>
        <v>700</v>
      </c>
      <c r="C79" s="20">
        <v>29.6</v>
      </c>
      <c r="D79" s="20">
        <v>0.31</v>
      </c>
      <c r="E79" s="20">
        <v>1.3</v>
      </c>
      <c r="F79" s="20">
        <v>0.15</v>
      </c>
      <c r="G79" s="21">
        <v>0.14000000000000001</v>
      </c>
      <c r="H79" s="20">
        <f t="shared" si="5"/>
        <v>7.7278663826973824E-3</v>
      </c>
      <c r="I79" s="20"/>
      <c r="J79" s="20">
        <v>154</v>
      </c>
    </row>
    <row r="80" spans="1:10" x14ac:dyDescent="0.25">
      <c r="A80" s="20">
        <v>0.9</v>
      </c>
      <c r="B80" s="20">
        <f>B79+10</f>
        <v>710</v>
      </c>
      <c r="C80" s="20">
        <v>32.5</v>
      </c>
      <c r="D80" s="20">
        <v>0.31</v>
      </c>
      <c r="E80" s="20"/>
      <c r="F80" s="20">
        <v>0.15</v>
      </c>
      <c r="G80" s="21">
        <v>0.25</v>
      </c>
      <c r="H80" s="20">
        <f t="shared" si="5"/>
        <v>-9.042553967274705E-4</v>
      </c>
      <c r="I80" s="20"/>
      <c r="J80" s="20">
        <v>150</v>
      </c>
    </row>
    <row r="81" spans="1:10" x14ac:dyDescent="0.25">
      <c r="A81" s="20">
        <v>0.9</v>
      </c>
      <c r="B81" s="20">
        <f>B80+10</f>
        <v>720</v>
      </c>
      <c r="C81" s="20">
        <v>31</v>
      </c>
      <c r="D81" s="20">
        <v>0.28999999999999998</v>
      </c>
      <c r="E81" s="20"/>
      <c r="F81" s="20">
        <v>0.15</v>
      </c>
      <c r="G81" s="21">
        <v>0.25</v>
      </c>
      <c r="H81" s="20">
        <f t="shared" si="5"/>
        <v>-9.3466960936840432E-4</v>
      </c>
      <c r="I81" s="20"/>
      <c r="J81" s="20">
        <v>150</v>
      </c>
    </row>
    <row r="82" spans="1:10" x14ac:dyDescent="0.25">
      <c r="A82" s="20">
        <v>0.9</v>
      </c>
      <c r="B82" s="20">
        <v>725</v>
      </c>
      <c r="C82" s="20">
        <v>27.7</v>
      </c>
      <c r="D82" s="20">
        <v>0.28999999999999998</v>
      </c>
      <c r="E82" s="20"/>
      <c r="F82" s="20">
        <v>0.15</v>
      </c>
      <c r="G82" s="21">
        <v>0.25</v>
      </c>
      <c r="H82" s="20">
        <f t="shared" si="5"/>
        <v>-1.0399761811906887E-3</v>
      </c>
      <c r="I82" s="20"/>
      <c r="J82" s="20">
        <v>150</v>
      </c>
    </row>
    <row r="83" spans="1:10" x14ac:dyDescent="0.25">
      <c r="A83" s="20">
        <v>0.9</v>
      </c>
      <c r="B83" s="20">
        <f>B81+10</f>
        <v>730</v>
      </c>
      <c r="C83" s="20">
        <v>38.5</v>
      </c>
      <c r="D83" s="20">
        <v>0.28999999999999998</v>
      </c>
      <c r="E83" s="20"/>
      <c r="F83" s="20">
        <v>0.15</v>
      </c>
      <c r="G83" s="21">
        <v>0.25</v>
      </c>
      <c r="H83" s="20">
        <f t="shared" si="5"/>
        <v>-7.4091866744582617E-4</v>
      </c>
      <c r="I83" s="20"/>
      <c r="J83" s="20">
        <v>140</v>
      </c>
    </row>
    <row r="84" spans="1:10" x14ac:dyDescent="0.25">
      <c r="A84" s="20">
        <v>0.9</v>
      </c>
      <c r="B84" s="20">
        <v>735</v>
      </c>
      <c r="C84" s="20">
        <v>36.9</v>
      </c>
      <c r="D84" s="20">
        <v>0.28999999999999998</v>
      </c>
      <c r="E84" s="20"/>
      <c r="F84" s="20">
        <v>0.15</v>
      </c>
      <c r="G84" s="21">
        <v>0.25</v>
      </c>
      <c r="H84" s="20">
        <f t="shared" si="5"/>
        <v>-7.6803916504232571E-4</v>
      </c>
      <c r="I84" s="20"/>
      <c r="J84" s="20">
        <v>140</v>
      </c>
    </row>
    <row r="85" spans="1:10" x14ac:dyDescent="0.25">
      <c r="A85" s="20">
        <v>0.9</v>
      </c>
      <c r="B85" s="20">
        <f>B83+10</f>
        <v>740</v>
      </c>
      <c r="C85" s="20">
        <v>34</v>
      </c>
      <c r="D85" s="20">
        <v>0.28999999999999998</v>
      </c>
      <c r="E85" s="20"/>
      <c r="F85" s="20">
        <v>0.15</v>
      </c>
      <c r="G85" s="21">
        <v>0.14000000000000001</v>
      </c>
      <c r="H85" s="20">
        <f t="shared" si="5"/>
        <v>-8.2847605837816447E-4</v>
      </c>
      <c r="I85" s="20"/>
      <c r="J85" s="20">
        <v>140</v>
      </c>
    </row>
    <row r="86" spans="1:10" x14ac:dyDescent="0.25">
      <c r="A86" s="20">
        <v>0.9</v>
      </c>
      <c r="B86" s="20">
        <v>745</v>
      </c>
      <c r="C86" s="20">
        <v>34.5</v>
      </c>
      <c r="D86" s="20">
        <v>0.28999999999999998</v>
      </c>
      <c r="E86" s="20"/>
      <c r="F86" s="20">
        <v>0.15</v>
      </c>
      <c r="G86" s="21">
        <v>0.14000000000000001</v>
      </c>
      <c r="H86" s="20">
        <f t="shared" si="5"/>
        <v>-8.1088840017604113E-4</v>
      </c>
      <c r="I86" s="20"/>
      <c r="J86" s="20">
        <v>130</v>
      </c>
    </row>
    <row r="87" spans="1:10" x14ac:dyDescent="0.25">
      <c r="A87" s="20">
        <v>0.9</v>
      </c>
      <c r="B87" s="20">
        <f>B85+10</f>
        <v>750</v>
      </c>
      <c r="C87" s="20">
        <v>37.4</v>
      </c>
      <c r="D87" s="20">
        <v>0.28999999999999998</v>
      </c>
      <c r="E87" s="20">
        <v>1.3</v>
      </c>
      <c r="F87" s="20">
        <v>0.15</v>
      </c>
      <c r="G87" s="21">
        <v>0.14000000000000001</v>
      </c>
      <c r="H87" s="20">
        <f t="shared" si="5"/>
        <v>5.6927852131301348E-3</v>
      </c>
      <c r="I87" s="20"/>
      <c r="J87" s="20">
        <v>130</v>
      </c>
    </row>
    <row r="88" spans="1:10" x14ac:dyDescent="0.25">
      <c r="A88" s="20">
        <v>0.9</v>
      </c>
      <c r="B88" s="20">
        <v>755</v>
      </c>
      <c r="C88" s="20">
        <v>34.799999999999997</v>
      </c>
      <c r="D88" s="20">
        <v>0.28999999999999998</v>
      </c>
      <c r="E88" s="20"/>
      <c r="F88" s="20">
        <v>0.15</v>
      </c>
      <c r="G88" s="21">
        <v>0.14000000000000001</v>
      </c>
      <c r="H88" s="20"/>
      <c r="I88" s="20"/>
      <c r="J88" s="20">
        <v>130</v>
      </c>
    </row>
    <row r="89" spans="1:10" x14ac:dyDescent="0.25">
      <c r="A89" s="20">
        <v>0.9</v>
      </c>
      <c r="B89" s="20">
        <f>B87+10</f>
        <v>760</v>
      </c>
      <c r="C89" s="20">
        <v>29</v>
      </c>
      <c r="D89" s="20">
        <v>0.28999999999999998</v>
      </c>
      <c r="E89" s="20"/>
      <c r="F89" s="20">
        <v>0.15</v>
      </c>
      <c r="G89" s="21">
        <v>0.14000000000000001</v>
      </c>
      <c r="H89" s="20"/>
      <c r="I89" s="20"/>
      <c r="J89" s="20">
        <v>130</v>
      </c>
    </row>
    <row r="90" spans="1:10" x14ac:dyDescent="0.25">
      <c r="A90" s="20">
        <v>0.9</v>
      </c>
      <c r="B90" s="20">
        <v>765</v>
      </c>
      <c r="C90" s="20">
        <v>36.700000000000003</v>
      </c>
      <c r="D90" s="20">
        <v>0.27</v>
      </c>
      <c r="E90" s="20"/>
      <c r="F90" s="20">
        <v>0.15</v>
      </c>
      <c r="G90" s="21">
        <v>0.14000000000000001</v>
      </c>
      <c r="H90" s="20"/>
      <c r="I90" s="20"/>
      <c r="J90" s="20">
        <v>90</v>
      </c>
    </row>
    <row r="91" spans="1:10" x14ac:dyDescent="0.25">
      <c r="A91" s="20">
        <v>0.9</v>
      </c>
      <c r="B91" s="20">
        <f>B89+10</f>
        <v>770</v>
      </c>
      <c r="C91" s="20">
        <v>37.4</v>
      </c>
      <c r="D91" s="20">
        <v>0.27</v>
      </c>
      <c r="E91" s="20"/>
      <c r="F91" s="20">
        <v>0.15</v>
      </c>
      <c r="G91" s="21">
        <v>0.14000000000000001</v>
      </c>
      <c r="H91" s="20"/>
      <c r="I91" s="20"/>
      <c r="J91" s="20">
        <v>90</v>
      </c>
    </row>
    <row r="92" spans="1:10" x14ac:dyDescent="0.25">
      <c r="A92" s="20">
        <v>0.9</v>
      </c>
      <c r="B92" s="20">
        <v>775</v>
      </c>
      <c r="C92" s="20">
        <v>31.6</v>
      </c>
      <c r="D92" s="20">
        <v>0.27</v>
      </c>
      <c r="E92" s="20"/>
      <c r="F92" s="20">
        <v>0.15</v>
      </c>
      <c r="G92" s="21">
        <v>0.14000000000000001</v>
      </c>
      <c r="H92" s="20"/>
      <c r="I92" s="20"/>
      <c r="J92" s="20">
        <v>90</v>
      </c>
    </row>
    <row r="93" spans="1:10" x14ac:dyDescent="0.25">
      <c r="A93" s="20">
        <v>0.9</v>
      </c>
      <c r="B93" s="20">
        <f>B91+10</f>
        <v>780</v>
      </c>
      <c r="C93" s="20">
        <v>28.4</v>
      </c>
      <c r="D93" s="20">
        <v>0.27</v>
      </c>
      <c r="E93" s="20"/>
      <c r="F93" s="20">
        <v>0.15</v>
      </c>
      <c r="G93" s="21">
        <v>0.14000000000000001</v>
      </c>
      <c r="H93" s="20"/>
      <c r="I93" s="20"/>
      <c r="J93" s="20">
        <v>90</v>
      </c>
    </row>
    <row r="94" spans="1:10" x14ac:dyDescent="0.25">
      <c r="A94" s="20">
        <v>0.9</v>
      </c>
      <c r="B94" s="20">
        <v>785</v>
      </c>
      <c r="C94" s="20">
        <v>39.200000000000003</v>
      </c>
      <c r="D94" s="20">
        <v>0.27</v>
      </c>
      <c r="E94" s="20"/>
      <c r="F94" s="20">
        <v>0.15</v>
      </c>
      <c r="G94" s="21">
        <v>0.25</v>
      </c>
      <c r="H94" s="20"/>
      <c r="I94" s="20"/>
      <c r="J94" s="20">
        <v>90</v>
      </c>
    </row>
    <row r="95" spans="1:10" x14ac:dyDescent="0.25">
      <c r="A95" s="20">
        <v>0.9</v>
      </c>
      <c r="B95" s="20">
        <f>B93+10</f>
        <v>790</v>
      </c>
      <c r="C95" s="20">
        <v>36.6</v>
      </c>
      <c r="D95" s="20">
        <v>0.27</v>
      </c>
      <c r="E95" s="20"/>
      <c r="F95" s="20">
        <v>0.15</v>
      </c>
      <c r="G95" s="21">
        <v>0.25</v>
      </c>
      <c r="H95" s="20"/>
      <c r="I95" s="20"/>
      <c r="J95" s="20">
        <v>90</v>
      </c>
    </row>
    <row r="96" spans="1:10" x14ac:dyDescent="0.25">
      <c r="A96" s="20">
        <v>0.9</v>
      </c>
      <c r="B96" s="20">
        <v>795</v>
      </c>
      <c r="C96" s="20">
        <v>31.2</v>
      </c>
      <c r="D96" s="20">
        <v>0.27</v>
      </c>
      <c r="E96" s="20"/>
      <c r="F96" s="20">
        <v>0.15</v>
      </c>
      <c r="G96" s="21">
        <v>0.25</v>
      </c>
      <c r="H96" s="20"/>
      <c r="I96" s="20"/>
      <c r="J96" s="20">
        <v>90</v>
      </c>
    </row>
    <row r="97" spans="1:10" x14ac:dyDescent="0.25">
      <c r="A97" s="20">
        <v>0.9</v>
      </c>
      <c r="B97" s="20">
        <f>B95+10</f>
        <v>800</v>
      </c>
      <c r="C97" s="20">
        <v>29</v>
      </c>
      <c r="D97" s="20">
        <v>0.27</v>
      </c>
      <c r="E97" s="20"/>
      <c r="F97" s="20">
        <v>0.15</v>
      </c>
      <c r="G97" s="21">
        <v>0.25</v>
      </c>
      <c r="H97" s="20"/>
      <c r="I97" s="20"/>
      <c r="J97" s="20">
        <v>90</v>
      </c>
    </row>
    <row r="98" spans="1:10" x14ac:dyDescent="0.25">
      <c r="A98" s="20">
        <v>0.9</v>
      </c>
      <c r="B98" s="20">
        <v>805</v>
      </c>
      <c r="C98" s="20">
        <v>40.299999999999997</v>
      </c>
      <c r="D98" s="20">
        <v>0.27</v>
      </c>
      <c r="E98" s="20"/>
      <c r="F98" s="20">
        <v>0.15</v>
      </c>
      <c r="G98" s="21">
        <v>0.4</v>
      </c>
      <c r="H98" s="20"/>
      <c r="I98" s="20"/>
      <c r="J98" s="20">
        <v>90</v>
      </c>
    </row>
    <row r="99" spans="1:10" x14ac:dyDescent="0.25">
      <c r="A99" s="20">
        <v>0.9</v>
      </c>
      <c r="B99" s="20">
        <f>B97+10</f>
        <v>810</v>
      </c>
      <c r="C99" s="20">
        <v>38.299999999999997</v>
      </c>
      <c r="D99" s="20">
        <v>0.27</v>
      </c>
      <c r="E99" s="20"/>
      <c r="F99" s="20">
        <v>0.15</v>
      </c>
      <c r="G99" s="21">
        <v>0.4</v>
      </c>
      <c r="H99" s="20"/>
      <c r="I99" s="20"/>
      <c r="J99" s="20">
        <v>90</v>
      </c>
    </row>
    <row r="100" spans="1:10" x14ac:dyDescent="0.25">
      <c r="A100" s="20">
        <v>0.9</v>
      </c>
      <c r="B100" s="20">
        <v>815</v>
      </c>
      <c r="C100" s="20">
        <v>34.6</v>
      </c>
      <c r="D100" s="20">
        <v>0.27</v>
      </c>
      <c r="E100" s="20"/>
      <c r="F100" s="20">
        <v>0.15</v>
      </c>
      <c r="G100" s="21">
        <v>0.4</v>
      </c>
      <c r="H100" s="20"/>
      <c r="I100" s="20"/>
      <c r="J100" s="20">
        <v>90</v>
      </c>
    </row>
    <row r="101" spans="1:10" x14ac:dyDescent="0.25">
      <c r="A101" s="20">
        <v>0.9</v>
      </c>
      <c r="B101" s="20">
        <f>B99+10</f>
        <v>820</v>
      </c>
      <c r="C101" s="20">
        <v>33.299999999999997</v>
      </c>
      <c r="D101" s="20">
        <v>0.27</v>
      </c>
      <c r="E101" s="20"/>
      <c r="F101" s="20">
        <v>0.15</v>
      </c>
      <c r="G101" s="21">
        <v>0.4</v>
      </c>
      <c r="H101" s="20"/>
      <c r="I101" s="20"/>
      <c r="J101" s="20">
        <v>90</v>
      </c>
    </row>
    <row r="102" spans="1:10" x14ac:dyDescent="0.25">
      <c r="A102" s="20">
        <v>0.9</v>
      </c>
      <c r="B102" s="20">
        <v>825</v>
      </c>
      <c r="C102" s="20">
        <v>33.200000000000003</v>
      </c>
      <c r="D102" s="20">
        <v>0.27</v>
      </c>
      <c r="E102" s="20"/>
      <c r="F102" s="20">
        <v>0.15</v>
      </c>
      <c r="G102" s="21">
        <v>0.4</v>
      </c>
      <c r="H102" s="20"/>
      <c r="I102" s="20"/>
      <c r="J102" s="20">
        <v>90</v>
      </c>
    </row>
    <row r="103" spans="1:10" x14ac:dyDescent="0.25">
      <c r="A103" s="20">
        <v>0.9</v>
      </c>
      <c r="B103" s="20">
        <f>B101+10</f>
        <v>830</v>
      </c>
      <c r="C103" s="20">
        <v>30.1</v>
      </c>
      <c r="D103" s="20">
        <v>0.27</v>
      </c>
      <c r="E103" s="20"/>
      <c r="F103" s="20">
        <v>0.15</v>
      </c>
      <c r="G103" s="21">
        <v>0.4</v>
      </c>
      <c r="H103" s="20"/>
      <c r="I103" s="20"/>
      <c r="J103" s="20">
        <v>90</v>
      </c>
    </row>
    <row r="104" spans="1:10" x14ac:dyDescent="0.25">
      <c r="A104" s="20">
        <v>0.9</v>
      </c>
      <c r="B104" s="20">
        <v>835</v>
      </c>
      <c r="C104" s="20">
        <v>30.2</v>
      </c>
      <c r="D104" s="20">
        <v>0.27</v>
      </c>
      <c r="E104" s="20"/>
      <c r="F104" s="20">
        <v>0.15</v>
      </c>
      <c r="G104" s="21">
        <v>0.56999999999999995</v>
      </c>
      <c r="H104" s="20"/>
      <c r="I104" s="20"/>
      <c r="J104" s="20">
        <v>90</v>
      </c>
    </row>
    <row r="105" spans="1:10" x14ac:dyDescent="0.25">
      <c r="A105" s="20">
        <v>0.9</v>
      </c>
      <c r="B105" s="20">
        <f>B103+10</f>
        <v>840</v>
      </c>
      <c r="C105" s="20">
        <v>29.7</v>
      </c>
      <c r="D105" s="20">
        <v>0.23</v>
      </c>
      <c r="E105" s="20"/>
      <c r="F105" s="20">
        <v>0.14000000000000001</v>
      </c>
      <c r="G105" s="21">
        <v>0.56999999999999995</v>
      </c>
      <c r="H105" s="20"/>
      <c r="I105" s="20"/>
      <c r="J105" s="20">
        <v>90</v>
      </c>
    </row>
    <row r="107" spans="1:10" x14ac:dyDescent="0.25">
      <c r="A107" s="6"/>
    </row>
    <row r="108" spans="1:10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B109" s="3"/>
      <c r="C109" s="3"/>
      <c r="D109" s="3"/>
      <c r="E109" s="3"/>
      <c r="F109" s="3"/>
      <c r="G109" s="3"/>
      <c r="H109" s="3"/>
      <c r="I109" s="3"/>
    </row>
    <row r="110" spans="1:10" ht="23.25" x14ac:dyDescent="0.25">
      <c r="A110" s="5" t="s">
        <v>21</v>
      </c>
    </row>
    <row r="111" spans="1:10" x14ac:dyDescent="0.25">
      <c r="A111" t="s">
        <v>49</v>
      </c>
    </row>
    <row r="112" spans="1:10" x14ac:dyDescent="0.25">
      <c r="G112" t="s">
        <v>13</v>
      </c>
      <c r="J112" t="s">
        <v>18</v>
      </c>
    </row>
    <row r="113" spans="1:10" x14ac:dyDescent="0.25">
      <c r="A113" s="1" t="s">
        <v>0</v>
      </c>
      <c r="B113" s="2" t="s">
        <v>1</v>
      </c>
      <c r="C113" s="1" t="s">
        <v>2</v>
      </c>
      <c r="D113" s="1" t="s">
        <v>3</v>
      </c>
      <c r="E113" s="1" t="s">
        <v>4</v>
      </c>
      <c r="F113" s="1" t="s">
        <v>5</v>
      </c>
      <c r="G113" s="1" t="s">
        <v>16</v>
      </c>
      <c r="H113" s="1" t="s">
        <v>6</v>
      </c>
      <c r="I113" s="1"/>
      <c r="J113" s="1" t="s">
        <v>15</v>
      </c>
    </row>
    <row r="114" spans="1:10" x14ac:dyDescent="0.25">
      <c r="B114" s="3" t="s">
        <v>7</v>
      </c>
      <c r="C114" s="3" t="s">
        <v>8</v>
      </c>
      <c r="D114" s="3" t="s">
        <v>9</v>
      </c>
      <c r="E114" s="3" t="s">
        <v>10</v>
      </c>
      <c r="F114" s="3" t="s">
        <v>10</v>
      </c>
      <c r="G114" s="3" t="s">
        <v>14</v>
      </c>
      <c r="H114" s="3" t="s">
        <v>11</v>
      </c>
      <c r="I114" s="3"/>
      <c r="J114" s="3" t="s">
        <v>14</v>
      </c>
    </row>
    <row r="115" spans="1:10" x14ac:dyDescent="0.25">
      <c r="J115" t="s">
        <v>19</v>
      </c>
    </row>
    <row r="117" spans="1:10" x14ac:dyDescent="0.25">
      <c r="A117" s="20">
        <v>0.9</v>
      </c>
      <c r="B117" s="20">
        <v>650</v>
      </c>
      <c r="C117" s="20">
        <v>54</v>
      </c>
      <c r="D117" s="20">
        <v>0.33</v>
      </c>
      <c r="E117" s="20">
        <v>560</v>
      </c>
      <c r="F117" s="20">
        <v>0.35</v>
      </c>
      <c r="G117" s="21">
        <v>0.14000000000000001</v>
      </c>
      <c r="H117" s="20">
        <f t="shared" ref="H117:H148" si="6">124*(E117-F117)/(B117*(C117-D117)*A117)</f>
        <v>2.2102974970498726</v>
      </c>
      <c r="I117" s="20"/>
      <c r="J117" s="22">
        <v>140</v>
      </c>
    </row>
    <row r="118" spans="1:10" x14ac:dyDescent="0.25">
      <c r="A118" s="20">
        <v>0.9</v>
      </c>
      <c r="B118" s="20">
        <v>660</v>
      </c>
      <c r="C118" s="20">
        <v>58</v>
      </c>
      <c r="D118" s="20">
        <v>0.33</v>
      </c>
      <c r="E118" s="20">
        <v>366</v>
      </c>
      <c r="F118" s="20">
        <v>0.35</v>
      </c>
      <c r="G118" s="21">
        <v>0.14000000000000001</v>
      </c>
      <c r="H118" s="20">
        <f t="shared" si="6"/>
        <v>1.3235820431936263</v>
      </c>
      <c r="I118" s="20"/>
      <c r="J118" s="22">
        <v>140</v>
      </c>
    </row>
    <row r="119" spans="1:10" x14ac:dyDescent="0.25">
      <c r="A119" s="20">
        <v>0.9</v>
      </c>
      <c r="B119" s="20">
        <v>670</v>
      </c>
      <c r="C119" s="20">
        <v>60</v>
      </c>
      <c r="D119" s="20">
        <v>0.31</v>
      </c>
      <c r="E119" s="20">
        <v>301</v>
      </c>
      <c r="F119" s="20">
        <v>0.35</v>
      </c>
      <c r="G119" s="21">
        <v>0.14000000000000001</v>
      </c>
      <c r="H119" s="20">
        <f t="shared" si="6"/>
        <v>1.0357716082568116</v>
      </c>
      <c r="I119" s="20"/>
      <c r="J119" s="22">
        <v>140</v>
      </c>
    </row>
    <row r="120" spans="1:10" x14ac:dyDescent="0.25">
      <c r="A120" s="20">
        <v>0.9</v>
      </c>
      <c r="B120" s="20">
        <v>680</v>
      </c>
      <c r="C120" s="20">
        <v>59.5</v>
      </c>
      <c r="D120" s="20">
        <v>0.31</v>
      </c>
      <c r="E120" s="20">
        <v>256</v>
      </c>
      <c r="F120" s="20">
        <v>0.35</v>
      </c>
      <c r="G120" s="21">
        <v>0.14000000000000001</v>
      </c>
      <c r="H120" s="20">
        <f t="shared" si="6"/>
        <v>0.87512022323149008</v>
      </c>
      <c r="I120" s="20"/>
      <c r="J120" s="22">
        <v>140</v>
      </c>
    </row>
    <row r="121" spans="1:10" x14ac:dyDescent="0.25">
      <c r="A121" s="20">
        <v>0.9</v>
      </c>
      <c r="B121" s="20">
        <v>690</v>
      </c>
      <c r="C121" s="20">
        <v>57.4</v>
      </c>
      <c r="D121" s="20">
        <v>0.31</v>
      </c>
      <c r="E121" s="20">
        <v>244</v>
      </c>
      <c r="F121" s="20">
        <v>0.35</v>
      </c>
      <c r="G121" s="21">
        <v>0.14000000000000001</v>
      </c>
      <c r="H121" s="20">
        <f t="shared" si="6"/>
        <v>0.85219004713014945</v>
      </c>
      <c r="I121" s="20"/>
      <c r="J121" s="22">
        <v>140</v>
      </c>
    </row>
    <row r="122" spans="1:10" x14ac:dyDescent="0.25">
      <c r="A122" s="20">
        <v>0.9</v>
      </c>
      <c r="B122" s="20">
        <f>B121+10</f>
        <v>700</v>
      </c>
      <c r="C122" s="20">
        <v>53.5</v>
      </c>
      <c r="D122" s="20">
        <v>0.31</v>
      </c>
      <c r="E122" s="20">
        <v>253</v>
      </c>
      <c r="F122" s="20">
        <v>0.35</v>
      </c>
      <c r="G122" s="21">
        <v>0.14000000000000001</v>
      </c>
      <c r="H122" s="20">
        <f t="shared" si="6"/>
        <v>0.93491138386795458</v>
      </c>
      <c r="I122" s="20"/>
      <c r="J122" s="22">
        <v>140</v>
      </c>
    </row>
    <row r="123" spans="1:10" x14ac:dyDescent="0.25">
      <c r="A123" s="20">
        <v>0.9</v>
      </c>
      <c r="B123" s="20">
        <f>B122+10</f>
        <v>710</v>
      </c>
      <c r="C123" s="20">
        <v>99.7</v>
      </c>
      <c r="D123" s="20">
        <v>0.31</v>
      </c>
      <c r="E123" s="20">
        <v>631</v>
      </c>
      <c r="F123" s="20">
        <v>0.35</v>
      </c>
      <c r="G123" s="23">
        <v>0.25</v>
      </c>
      <c r="H123" s="20">
        <f t="shared" si="6"/>
        <v>1.2313075330722414</v>
      </c>
      <c r="I123" s="20"/>
      <c r="J123" s="22">
        <v>140</v>
      </c>
    </row>
    <row r="124" spans="1:10" x14ac:dyDescent="0.25">
      <c r="A124" s="20">
        <v>0.9</v>
      </c>
      <c r="B124" s="20">
        <f>B123+10</f>
        <v>720</v>
      </c>
      <c r="C124" s="20">
        <v>91</v>
      </c>
      <c r="D124" s="20">
        <v>0.28999999999999998</v>
      </c>
      <c r="E124" s="20">
        <v>458</v>
      </c>
      <c r="F124" s="20">
        <v>0.35</v>
      </c>
      <c r="G124" s="23">
        <v>0.25</v>
      </c>
      <c r="H124" s="20">
        <f t="shared" si="6"/>
        <v>0.96543931209348466</v>
      </c>
      <c r="I124" s="20"/>
      <c r="J124" s="22">
        <v>140</v>
      </c>
    </row>
    <row r="125" spans="1:10" x14ac:dyDescent="0.25">
      <c r="A125" s="20">
        <v>0.9</v>
      </c>
      <c r="B125" s="20">
        <v>725</v>
      </c>
      <c r="C125" s="20">
        <v>72.400000000000006</v>
      </c>
      <c r="D125" s="20">
        <v>0.28999999999999998</v>
      </c>
      <c r="E125" s="20">
        <v>463</v>
      </c>
      <c r="F125" s="20">
        <v>0.35</v>
      </c>
      <c r="G125" s="23">
        <v>0.25</v>
      </c>
      <c r="H125" s="20">
        <f t="shared" si="6"/>
        <v>1.2192653730916634</v>
      </c>
      <c r="I125" s="20"/>
      <c r="J125" s="22">
        <v>140</v>
      </c>
    </row>
    <row r="126" spans="1:10" x14ac:dyDescent="0.25">
      <c r="A126" s="20">
        <v>0.9</v>
      </c>
      <c r="B126" s="20">
        <f>B124+10</f>
        <v>730</v>
      </c>
      <c r="C126" s="20">
        <v>70.2</v>
      </c>
      <c r="D126" s="20">
        <v>0.28999999999999998</v>
      </c>
      <c r="E126" s="20">
        <v>341</v>
      </c>
      <c r="F126" s="20">
        <v>0.35</v>
      </c>
      <c r="G126" s="23">
        <v>0.25</v>
      </c>
      <c r="H126" s="20">
        <f t="shared" si="6"/>
        <v>0.91965599606539139</v>
      </c>
      <c r="I126" s="20"/>
      <c r="J126" s="22">
        <v>140</v>
      </c>
    </row>
    <row r="127" spans="1:10" x14ac:dyDescent="0.25">
      <c r="A127" s="20">
        <v>0.9</v>
      </c>
      <c r="B127" s="20">
        <v>735</v>
      </c>
      <c r="C127" s="20">
        <v>70</v>
      </c>
      <c r="D127" s="20">
        <v>0.28999999999999998</v>
      </c>
      <c r="E127" s="20">
        <v>256</v>
      </c>
      <c r="F127" s="20">
        <v>0.35</v>
      </c>
      <c r="G127" s="23">
        <v>0.25</v>
      </c>
      <c r="H127" s="20">
        <f t="shared" si="6"/>
        <v>0.68745227095125661</v>
      </c>
      <c r="I127" s="20"/>
      <c r="J127" s="22">
        <v>140</v>
      </c>
    </row>
    <row r="128" spans="1:10" x14ac:dyDescent="0.25">
      <c r="A128" s="20">
        <v>0.9</v>
      </c>
      <c r="B128" s="20">
        <f>B126+10</f>
        <v>740</v>
      </c>
      <c r="C128" s="20">
        <v>53.8</v>
      </c>
      <c r="D128" s="20">
        <v>0.28999999999999998</v>
      </c>
      <c r="E128" s="20">
        <v>293</v>
      </c>
      <c r="F128" s="20">
        <v>0.35</v>
      </c>
      <c r="G128" s="23">
        <v>0.25</v>
      </c>
      <c r="H128" s="20">
        <f t="shared" si="6"/>
        <v>1.0182655090149015</v>
      </c>
      <c r="I128" s="20"/>
      <c r="J128" s="22">
        <v>140</v>
      </c>
    </row>
    <row r="129" spans="1:10" x14ac:dyDescent="0.25">
      <c r="A129" s="20">
        <v>0.9</v>
      </c>
      <c r="B129" s="20">
        <v>745</v>
      </c>
      <c r="C129" s="20">
        <v>35</v>
      </c>
      <c r="D129" s="20">
        <v>0.28999999999999998</v>
      </c>
      <c r="E129" s="20">
        <v>160</v>
      </c>
      <c r="F129" s="20">
        <v>0.35</v>
      </c>
      <c r="G129" s="21">
        <v>0.14000000000000001</v>
      </c>
      <c r="H129" s="20">
        <f t="shared" si="6"/>
        <v>0.85062317774782903</v>
      </c>
      <c r="I129" s="20"/>
      <c r="J129" s="20">
        <v>130</v>
      </c>
    </row>
    <row r="130" spans="1:10" x14ac:dyDescent="0.25">
      <c r="A130" s="20">
        <v>0.9</v>
      </c>
      <c r="B130" s="20">
        <f>B128+10</f>
        <v>750</v>
      </c>
      <c r="C130" s="20">
        <v>34.5</v>
      </c>
      <c r="D130" s="20">
        <v>0.28999999999999998</v>
      </c>
      <c r="E130" s="20">
        <v>110</v>
      </c>
      <c r="F130" s="20">
        <v>0.35</v>
      </c>
      <c r="G130" s="21">
        <v>0.14000000000000001</v>
      </c>
      <c r="H130" s="20">
        <f t="shared" si="6"/>
        <v>0.58880769105849495</v>
      </c>
      <c r="I130" s="20"/>
      <c r="J130" s="20">
        <v>130</v>
      </c>
    </row>
    <row r="131" spans="1:10" x14ac:dyDescent="0.25">
      <c r="A131" s="20">
        <v>0.9</v>
      </c>
      <c r="B131" s="20">
        <v>755</v>
      </c>
      <c r="C131" s="20">
        <v>32.4</v>
      </c>
      <c r="D131" s="20">
        <v>0.28999999999999998</v>
      </c>
      <c r="E131" s="20">
        <v>117</v>
      </c>
      <c r="F131" s="20">
        <v>0.35</v>
      </c>
      <c r="G131" s="21">
        <v>0.14000000000000001</v>
      </c>
      <c r="H131" s="20">
        <f t="shared" si="6"/>
        <v>0.6629437210985325</v>
      </c>
      <c r="I131" s="20"/>
      <c r="J131" s="20">
        <v>130</v>
      </c>
    </row>
    <row r="132" spans="1:10" x14ac:dyDescent="0.25">
      <c r="A132" s="20">
        <v>0.9</v>
      </c>
      <c r="B132" s="20">
        <f>B130+10</f>
        <v>760</v>
      </c>
      <c r="C132" s="20">
        <v>26.7</v>
      </c>
      <c r="D132" s="20">
        <v>0.28999999999999998</v>
      </c>
      <c r="E132" s="20">
        <v>99.5</v>
      </c>
      <c r="F132" s="20">
        <v>0.35</v>
      </c>
      <c r="G132" s="21">
        <v>0.14000000000000001</v>
      </c>
      <c r="H132" s="20">
        <f t="shared" si="6"/>
        <v>0.68059679680078655</v>
      </c>
      <c r="I132" s="20"/>
      <c r="J132" s="20">
        <v>130</v>
      </c>
    </row>
    <row r="133" spans="1:10" x14ac:dyDescent="0.25">
      <c r="A133" s="20">
        <v>0.9</v>
      </c>
      <c r="B133" s="20">
        <v>765</v>
      </c>
      <c r="C133" s="20">
        <v>35</v>
      </c>
      <c r="D133" s="20">
        <v>0.27</v>
      </c>
      <c r="E133" s="20">
        <v>93.8</v>
      </c>
      <c r="F133" s="20">
        <v>0.35</v>
      </c>
      <c r="G133" s="21">
        <v>0.14000000000000001</v>
      </c>
      <c r="H133" s="20">
        <f t="shared" si="6"/>
        <v>0.4846098787597069</v>
      </c>
      <c r="I133" s="20"/>
      <c r="J133" s="20">
        <v>90</v>
      </c>
    </row>
    <row r="134" spans="1:10" x14ac:dyDescent="0.25">
      <c r="A134" s="20">
        <v>0.9</v>
      </c>
      <c r="B134" s="20">
        <f>B132+10</f>
        <v>770</v>
      </c>
      <c r="C134" s="20">
        <v>34.9</v>
      </c>
      <c r="D134" s="20">
        <v>0.27</v>
      </c>
      <c r="E134" s="20">
        <v>74.2</v>
      </c>
      <c r="F134" s="20">
        <v>0.35</v>
      </c>
      <c r="G134" s="21">
        <v>0.14000000000000001</v>
      </c>
      <c r="H134" s="20">
        <f t="shared" si="6"/>
        <v>0.38158075120246659</v>
      </c>
      <c r="I134" s="20"/>
      <c r="J134" s="20">
        <v>90</v>
      </c>
    </row>
    <row r="135" spans="1:10" x14ac:dyDescent="0.25">
      <c r="A135" s="20">
        <v>0.9</v>
      </c>
      <c r="B135" s="20">
        <v>775</v>
      </c>
      <c r="C135" s="20">
        <v>29.4</v>
      </c>
      <c r="D135" s="20">
        <v>0.27</v>
      </c>
      <c r="E135" s="20">
        <v>55.8</v>
      </c>
      <c r="F135" s="20">
        <v>0.35</v>
      </c>
      <c r="G135" s="21">
        <v>0.14000000000000001</v>
      </c>
      <c r="H135" s="20">
        <f t="shared" si="6"/>
        <v>0.33840637754128999</v>
      </c>
      <c r="I135" s="20"/>
      <c r="J135" s="20">
        <v>90</v>
      </c>
    </row>
    <row r="136" spans="1:10" x14ac:dyDescent="0.25">
      <c r="A136" s="20">
        <v>0.9</v>
      </c>
      <c r="B136" s="20">
        <f>B134+10</f>
        <v>780</v>
      </c>
      <c r="C136" s="20">
        <v>26.5</v>
      </c>
      <c r="D136" s="20">
        <v>0.27</v>
      </c>
      <c r="E136" s="20">
        <v>35</v>
      </c>
      <c r="F136" s="20">
        <v>0.35</v>
      </c>
      <c r="G136" s="21">
        <v>0.14000000000000001</v>
      </c>
      <c r="H136" s="20">
        <f t="shared" si="6"/>
        <v>0.23334017615374833</v>
      </c>
      <c r="I136" s="20"/>
      <c r="J136" s="20">
        <v>90</v>
      </c>
    </row>
    <row r="137" spans="1:10" x14ac:dyDescent="0.25">
      <c r="A137" s="20">
        <v>0.9</v>
      </c>
      <c r="B137" s="20">
        <v>785</v>
      </c>
      <c r="C137" s="20">
        <v>35.6</v>
      </c>
      <c r="D137" s="20">
        <v>0.27</v>
      </c>
      <c r="E137" s="20">
        <v>27</v>
      </c>
      <c r="F137" s="20">
        <v>0.35</v>
      </c>
      <c r="G137" s="21">
        <v>0.25</v>
      </c>
      <c r="H137" s="20">
        <f t="shared" si="6"/>
        <v>0.13239241213518321</v>
      </c>
      <c r="I137" s="20"/>
      <c r="J137" s="20">
        <v>90</v>
      </c>
    </row>
    <row r="138" spans="1:10" x14ac:dyDescent="0.25">
      <c r="A138" s="20">
        <v>0.9</v>
      </c>
      <c r="B138" s="20">
        <f>B136+10</f>
        <v>790</v>
      </c>
      <c r="C138" s="20">
        <v>33.700000000000003</v>
      </c>
      <c r="D138" s="20">
        <v>0.27</v>
      </c>
      <c r="E138" s="20">
        <v>13</v>
      </c>
      <c r="F138" s="20">
        <v>0.35</v>
      </c>
      <c r="G138" s="21">
        <v>0.25</v>
      </c>
      <c r="H138" s="20">
        <f t="shared" si="6"/>
        <v>6.5994270623630294E-2</v>
      </c>
      <c r="I138" s="20"/>
      <c r="J138" s="20">
        <v>90</v>
      </c>
    </row>
    <row r="139" spans="1:10" x14ac:dyDescent="0.25">
      <c r="A139" s="20">
        <v>0.9</v>
      </c>
      <c r="B139" s="20">
        <v>795</v>
      </c>
      <c r="C139" s="20">
        <v>29.2</v>
      </c>
      <c r="D139" s="20">
        <v>0.27</v>
      </c>
      <c r="E139" s="20">
        <v>6.4</v>
      </c>
      <c r="F139" s="20">
        <v>0.35</v>
      </c>
      <c r="G139" s="21">
        <v>0.25</v>
      </c>
      <c r="H139" s="20">
        <f t="shared" si="6"/>
        <v>3.6242570140267251E-2</v>
      </c>
      <c r="I139" s="20"/>
      <c r="J139" s="20">
        <v>90</v>
      </c>
    </row>
    <row r="140" spans="1:10" x14ac:dyDescent="0.25">
      <c r="A140" s="20">
        <v>0.9</v>
      </c>
      <c r="B140" s="20">
        <f>B138+10</f>
        <v>800</v>
      </c>
      <c r="C140" s="20">
        <v>29.7</v>
      </c>
      <c r="D140" s="20">
        <v>0.27</v>
      </c>
      <c r="E140" s="20">
        <v>4.4000000000000004</v>
      </c>
      <c r="F140" s="20">
        <v>0.35</v>
      </c>
      <c r="G140" s="21">
        <v>0.25</v>
      </c>
      <c r="H140" s="20">
        <f t="shared" si="6"/>
        <v>2.3700305810397556E-2</v>
      </c>
      <c r="I140" s="20"/>
      <c r="J140" s="20">
        <v>90</v>
      </c>
    </row>
    <row r="141" spans="1:10" x14ac:dyDescent="0.25">
      <c r="A141" s="20">
        <v>0.9</v>
      </c>
      <c r="B141" s="20">
        <v>805</v>
      </c>
      <c r="C141" s="20">
        <v>31.8</v>
      </c>
      <c r="D141" s="20">
        <v>0.27</v>
      </c>
      <c r="E141" s="20">
        <v>5.8</v>
      </c>
      <c r="F141" s="20">
        <v>0.36</v>
      </c>
      <c r="G141" s="21">
        <v>0.4</v>
      </c>
      <c r="H141" s="20">
        <f t="shared" si="6"/>
        <v>2.9529644885620557E-2</v>
      </c>
      <c r="I141" s="20"/>
      <c r="J141" s="20">
        <v>90</v>
      </c>
    </row>
    <row r="142" spans="1:10" x14ac:dyDescent="0.25">
      <c r="A142" s="20">
        <v>0.9</v>
      </c>
      <c r="B142" s="20">
        <f>B140+10</f>
        <v>810</v>
      </c>
      <c r="C142" s="20">
        <v>28.6</v>
      </c>
      <c r="D142" s="20">
        <v>0.27</v>
      </c>
      <c r="E142" s="20">
        <v>5.7</v>
      </c>
      <c r="F142" s="20">
        <v>0.36</v>
      </c>
      <c r="G142" s="21">
        <v>0.4</v>
      </c>
      <c r="H142" s="20">
        <f t="shared" si="6"/>
        <v>3.2061869297622517E-2</v>
      </c>
      <c r="I142" s="20"/>
      <c r="J142" s="20">
        <v>90</v>
      </c>
    </row>
    <row r="143" spans="1:10" x14ac:dyDescent="0.25">
      <c r="A143" s="20">
        <v>0.9</v>
      </c>
      <c r="B143" s="20">
        <v>815</v>
      </c>
      <c r="C143" s="20">
        <v>26.4</v>
      </c>
      <c r="D143" s="20">
        <v>0.27</v>
      </c>
      <c r="E143" s="20">
        <v>5.7</v>
      </c>
      <c r="F143" s="20">
        <v>0.36</v>
      </c>
      <c r="G143" s="21">
        <v>0.4</v>
      </c>
      <c r="H143" s="20">
        <f t="shared" si="6"/>
        <v>3.454804004204242E-2</v>
      </c>
      <c r="I143" s="20"/>
      <c r="J143" s="20">
        <v>90</v>
      </c>
    </row>
    <row r="144" spans="1:10" x14ac:dyDescent="0.25">
      <c r="A144" s="20">
        <v>0.9</v>
      </c>
      <c r="B144" s="20">
        <f>B142+10</f>
        <v>820</v>
      </c>
      <c r="C144" s="20">
        <v>25.5</v>
      </c>
      <c r="D144" s="20">
        <v>0.22</v>
      </c>
      <c r="E144" s="20">
        <v>5.8</v>
      </c>
      <c r="F144" s="20">
        <v>0.36</v>
      </c>
      <c r="G144" s="21">
        <v>0.4</v>
      </c>
      <c r="H144" s="20">
        <f t="shared" si="6"/>
        <v>3.6156564097286535E-2</v>
      </c>
      <c r="I144" s="20"/>
      <c r="J144" s="20">
        <v>90</v>
      </c>
    </row>
    <row r="145" spans="1:10" x14ac:dyDescent="0.25">
      <c r="A145" s="20">
        <v>0.9</v>
      </c>
      <c r="B145" s="20">
        <v>825</v>
      </c>
      <c r="C145" s="20">
        <v>27.6</v>
      </c>
      <c r="D145" s="20">
        <v>0.22</v>
      </c>
      <c r="E145" s="20">
        <v>6</v>
      </c>
      <c r="F145" s="20">
        <v>0.36</v>
      </c>
      <c r="G145" s="21">
        <v>0.4</v>
      </c>
      <c r="H145" s="20">
        <f t="shared" si="6"/>
        <v>3.4400985752337097E-2</v>
      </c>
      <c r="I145" s="20"/>
      <c r="J145" s="20">
        <v>90</v>
      </c>
    </row>
    <row r="146" spans="1:10" x14ac:dyDescent="0.25">
      <c r="A146" s="20">
        <v>0.9</v>
      </c>
      <c r="B146" s="20">
        <f>B144+10</f>
        <v>830</v>
      </c>
      <c r="C146" s="20">
        <v>25.6</v>
      </c>
      <c r="D146" s="20">
        <v>0.22</v>
      </c>
      <c r="E146" s="20">
        <v>6.1</v>
      </c>
      <c r="F146" s="20">
        <v>0.36</v>
      </c>
      <c r="G146" s="21">
        <v>0.4</v>
      </c>
      <c r="H146" s="20">
        <f t="shared" si="6"/>
        <v>3.754234168088165E-2</v>
      </c>
      <c r="I146" s="20"/>
      <c r="J146" s="20">
        <v>90</v>
      </c>
    </row>
    <row r="147" spans="1:10" x14ac:dyDescent="0.25">
      <c r="A147" s="20">
        <v>0.9</v>
      </c>
      <c r="B147" s="20">
        <v>835</v>
      </c>
      <c r="C147" s="20">
        <v>31.5</v>
      </c>
      <c r="D147" s="20">
        <v>0.22</v>
      </c>
      <c r="E147" s="20">
        <v>9.1</v>
      </c>
      <c r="F147" s="20">
        <v>0.36</v>
      </c>
      <c r="G147" s="21">
        <v>0.56999999999999995</v>
      </c>
      <c r="H147" s="20">
        <f t="shared" si="6"/>
        <v>4.6103870689992568E-2</v>
      </c>
      <c r="I147" s="20"/>
      <c r="J147" s="20">
        <v>90</v>
      </c>
    </row>
    <row r="148" spans="1:10" x14ac:dyDescent="0.25">
      <c r="A148" s="20">
        <v>0.9</v>
      </c>
      <c r="B148" s="20">
        <f>B146+10</f>
        <v>840</v>
      </c>
      <c r="C148" s="20">
        <v>31</v>
      </c>
      <c r="D148" s="20">
        <v>0.22</v>
      </c>
      <c r="E148" s="20">
        <v>9.1</v>
      </c>
      <c r="F148" s="20">
        <v>0.36</v>
      </c>
      <c r="G148" s="21">
        <v>0.56999999999999995</v>
      </c>
      <c r="H148" s="20">
        <f t="shared" si="6"/>
        <v>4.6573910771441636E-2</v>
      </c>
      <c r="I148" s="20"/>
      <c r="J148" s="20">
        <v>90</v>
      </c>
    </row>
    <row r="150" spans="1:10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B151" s="3"/>
      <c r="C151" s="3"/>
      <c r="D151" s="3"/>
      <c r="E151" s="3"/>
      <c r="F151" s="3"/>
      <c r="G151" s="3"/>
      <c r="H151" s="3"/>
      <c r="I151" s="3"/>
    </row>
    <row r="152" spans="1:10" ht="23.25" x14ac:dyDescent="0.35">
      <c r="A152" s="27" t="s">
        <v>50</v>
      </c>
    </row>
    <row r="154" spans="1:10" x14ac:dyDescent="0.25">
      <c r="A154" t="s">
        <v>58</v>
      </c>
      <c r="B154" t="s">
        <v>20</v>
      </c>
      <c r="C154" t="s">
        <v>31</v>
      </c>
      <c r="D154" t="s">
        <v>30</v>
      </c>
      <c r="E154" t="s">
        <v>33</v>
      </c>
      <c r="F154" t="s">
        <v>32</v>
      </c>
      <c r="G154" t="s">
        <v>20</v>
      </c>
      <c r="H154" t="s">
        <v>31</v>
      </c>
      <c r="I154" t="s">
        <v>30</v>
      </c>
      <c r="J154" t="s">
        <v>29</v>
      </c>
    </row>
    <row r="155" spans="1:10" x14ac:dyDescent="0.25">
      <c r="A155" s="20">
        <v>0.9</v>
      </c>
      <c r="B155">
        <v>730</v>
      </c>
      <c r="C155">
        <v>5.23</v>
      </c>
      <c r="D155">
        <v>35.11</v>
      </c>
      <c r="E155">
        <f t="shared" ref="E155:E168" si="7">124*C155/1000/D155</f>
        <v>1.8471090857305614E-2</v>
      </c>
      <c r="G155">
        <v>730</v>
      </c>
      <c r="H155">
        <v>46.98</v>
      </c>
      <c r="I155">
        <v>35.11</v>
      </c>
      <c r="J155">
        <f t="shared" ref="J155:J168" si="8">124*H155/1000/I155</f>
        <v>0.16592195955568212</v>
      </c>
    </row>
    <row r="156" spans="1:10" x14ac:dyDescent="0.25">
      <c r="A156" s="20">
        <v>0.9</v>
      </c>
      <c r="B156">
        <v>735</v>
      </c>
      <c r="C156">
        <v>4.75</v>
      </c>
      <c r="D156">
        <v>37.1</v>
      </c>
      <c r="E156">
        <f t="shared" si="7"/>
        <v>1.5876010781671158E-2</v>
      </c>
      <c r="G156">
        <v>735</v>
      </c>
      <c r="H156">
        <v>51.83</v>
      </c>
      <c r="I156">
        <v>37.1</v>
      </c>
      <c r="J156">
        <f t="shared" si="8"/>
        <v>0.17323234501347709</v>
      </c>
    </row>
    <row r="157" spans="1:10" x14ac:dyDescent="0.25">
      <c r="A157" s="20">
        <v>0.9</v>
      </c>
      <c r="B157">
        <v>740</v>
      </c>
      <c r="C157">
        <v>5.62</v>
      </c>
      <c r="D157">
        <v>35.85</v>
      </c>
      <c r="E157">
        <f t="shared" si="7"/>
        <v>1.9438772663877266E-2</v>
      </c>
      <c r="G157">
        <v>740</v>
      </c>
      <c r="H157">
        <v>54.14</v>
      </c>
      <c r="I157">
        <v>35.85</v>
      </c>
      <c r="J157">
        <f t="shared" si="8"/>
        <v>0.18726248256624825</v>
      </c>
    </row>
    <row r="158" spans="1:10" x14ac:dyDescent="0.25">
      <c r="A158" s="20">
        <v>0.9</v>
      </c>
      <c r="B158">
        <v>745</v>
      </c>
      <c r="C158">
        <v>3.76</v>
      </c>
      <c r="D158">
        <v>29.72</v>
      </c>
      <c r="E158">
        <f t="shared" si="7"/>
        <v>1.5687752355316283E-2</v>
      </c>
      <c r="G158">
        <v>745</v>
      </c>
      <c r="H158">
        <v>32.799999999999997</v>
      </c>
      <c r="I158">
        <v>29.72</v>
      </c>
      <c r="J158">
        <f t="shared" si="8"/>
        <v>0.13685060565275908</v>
      </c>
    </row>
    <row r="159" spans="1:10" x14ac:dyDescent="0.25">
      <c r="A159" s="20">
        <v>0.9</v>
      </c>
      <c r="B159">
        <v>750</v>
      </c>
      <c r="C159">
        <v>2.76</v>
      </c>
      <c r="D159">
        <v>31.4</v>
      </c>
      <c r="E159">
        <f t="shared" si="7"/>
        <v>1.089936305732484E-2</v>
      </c>
      <c r="G159">
        <v>750</v>
      </c>
      <c r="H159">
        <v>29.45</v>
      </c>
      <c r="I159">
        <v>31.4</v>
      </c>
      <c r="J159">
        <f t="shared" si="8"/>
        <v>0.11629936305732484</v>
      </c>
    </row>
    <row r="160" spans="1:10" x14ac:dyDescent="0.25">
      <c r="A160" s="20">
        <v>0.9</v>
      </c>
      <c r="B160">
        <v>755</v>
      </c>
      <c r="C160">
        <v>2.59</v>
      </c>
      <c r="D160">
        <v>27.41</v>
      </c>
      <c r="E160">
        <f t="shared" si="7"/>
        <v>1.1716891645384893E-2</v>
      </c>
      <c r="G160">
        <v>755</v>
      </c>
      <c r="H160">
        <v>28.25</v>
      </c>
      <c r="I160">
        <v>27.41</v>
      </c>
      <c r="J160">
        <f t="shared" si="8"/>
        <v>0.12780007296607079</v>
      </c>
    </row>
    <row r="161" spans="1:11" x14ac:dyDescent="0.25">
      <c r="A161" s="20">
        <v>0.9</v>
      </c>
      <c r="B161">
        <v>760</v>
      </c>
      <c r="C161">
        <v>2.2799999999999998</v>
      </c>
      <c r="D161">
        <v>23.69</v>
      </c>
      <c r="E161">
        <f t="shared" si="7"/>
        <v>1.1934149430139297E-2</v>
      </c>
      <c r="G161">
        <v>760</v>
      </c>
      <c r="H161">
        <v>20.58</v>
      </c>
      <c r="I161">
        <v>23.69</v>
      </c>
      <c r="J161">
        <f t="shared" si="8"/>
        <v>0.1077214014352047</v>
      </c>
    </row>
    <row r="162" spans="1:11" x14ac:dyDescent="0.25">
      <c r="A162" s="20">
        <v>0.9</v>
      </c>
      <c r="B162">
        <v>765</v>
      </c>
      <c r="C162">
        <v>1.54</v>
      </c>
      <c r="D162">
        <v>21.84</v>
      </c>
      <c r="E162">
        <f t="shared" si="7"/>
        <v>8.7435897435897449E-3</v>
      </c>
      <c r="G162">
        <v>765</v>
      </c>
      <c r="H162">
        <v>18.71</v>
      </c>
      <c r="I162">
        <v>21.84</v>
      </c>
      <c r="J162">
        <f t="shared" si="8"/>
        <v>0.10622893772893774</v>
      </c>
      <c r="K162" s="1"/>
    </row>
    <row r="163" spans="1:11" x14ac:dyDescent="0.25">
      <c r="A163" s="20">
        <v>0.9</v>
      </c>
      <c r="B163">
        <v>770</v>
      </c>
      <c r="C163">
        <v>1.1100000000000001</v>
      </c>
      <c r="D163">
        <v>21.09</v>
      </c>
      <c r="E163">
        <f t="shared" si="7"/>
        <v>6.5263157894736848E-3</v>
      </c>
      <c r="G163">
        <v>770</v>
      </c>
      <c r="H163">
        <v>11.86</v>
      </c>
      <c r="I163">
        <v>21.09</v>
      </c>
      <c r="J163">
        <f t="shared" si="8"/>
        <v>6.9731626363205304E-2</v>
      </c>
    </row>
    <row r="164" spans="1:11" x14ac:dyDescent="0.25">
      <c r="A164" s="20">
        <v>0.9</v>
      </c>
      <c r="B164">
        <v>775</v>
      </c>
      <c r="C164">
        <v>0.92600000000000005</v>
      </c>
      <c r="D164">
        <v>18.7</v>
      </c>
      <c r="E164">
        <f t="shared" si="7"/>
        <v>6.1403208556149742E-3</v>
      </c>
      <c r="G164">
        <v>775</v>
      </c>
      <c r="H164">
        <v>8.7899999999999991</v>
      </c>
      <c r="I164">
        <v>18.7</v>
      </c>
      <c r="J164">
        <f t="shared" si="8"/>
        <v>5.8286631016042777E-2</v>
      </c>
    </row>
    <row r="165" spans="1:11" x14ac:dyDescent="0.25">
      <c r="A165" s="20">
        <v>0.9</v>
      </c>
      <c r="B165">
        <v>780</v>
      </c>
      <c r="C165">
        <v>0.67720000000000002</v>
      </c>
      <c r="D165">
        <v>16.440000000000001</v>
      </c>
      <c r="E165">
        <f t="shared" si="7"/>
        <v>5.1078345498783454E-3</v>
      </c>
      <c r="G165">
        <v>780</v>
      </c>
      <c r="H165">
        <v>5.47</v>
      </c>
      <c r="I165">
        <v>16.440000000000001</v>
      </c>
      <c r="J165">
        <f t="shared" si="8"/>
        <v>4.1257907542579068E-2</v>
      </c>
    </row>
    <row r="166" spans="1:11" x14ac:dyDescent="0.25">
      <c r="A166" s="20">
        <v>0.9</v>
      </c>
      <c r="B166">
        <v>785</v>
      </c>
      <c r="C166">
        <v>0.46</v>
      </c>
      <c r="D166">
        <v>14.9</v>
      </c>
      <c r="E166">
        <f t="shared" si="7"/>
        <v>3.8281879194630871E-3</v>
      </c>
      <c r="G166">
        <v>785</v>
      </c>
      <c r="H166">
        <v>3.18</v>
      </c>
      <c r="I166">
        <v>14.9</v>
      </c>
      <c r="J166">
        <f t="shared" si="8"/>
        <v>2.6464429530201342E-2</v>
      </c>
    </row>
    <row r="167" spans="1:11" x14ac:dyDescent="0.25">
      <c r="A167" s="20">
        <v>0.9</v>
      </c>
      <c r="B167">
        <v>790</v>
      </c>
      <c r="D167">
        <v>13.98</v>
      </c>
      <c r="E167">
        <f t="shared" si="7"/>
        <v>0</v>
      </c>
      <c r="G167">
        <v>790</v>
      </c>
      <c r="H167">
        <v>1.75</v>
      </c>
      <c r="I167">
        <v>13.98</v>
      </c>
      <c r="J167">
        <f t="shared" si="8"/>
        <v>1.5522174535050072E-2</v>
      </c>
    </row>
    <row r="168" spans="1:11" x14ac:dyDescent="0.25">
      <c r="A168" s="20">
        <v>0.9</v>
      </c>
      <c r="B168">
        <v>795</v>
      </c>
      <c r="D168">
        <v>12.3</v>
      </c>
      <c r="E168">
        <f t="shared" si="7"/>
        <v>0</v>
      </c>
      <c r="G168">
        <v>795</v>
      </c>
      <c r="H168">
        <v>1.06</v>
      </c>
      <c r="I168">
        <v>12.3</v>
      </c>
      <c r="J168">
        <f t="shared" si="8"/>
        <v>1.0686178861788617E-2</v>
      </c>
    </row>
    <row r="169" spans="1:11" x14ac:dyDescent="0.25">
      <c r="B169" s="10"/>
      <c r="C169" s="12"/>
      <c r="D169" s="12"/>
      <c r="E169" s="12"/>
      <c r="F169" s="12"/>
      <c r="G169" s="11"/>
    </row>
    <row r="170" spans="1:11" x14ac:dyDescent="0.25">
      <c r="B170" s="10"/>
      <c r="C170" s="12"/>
      <c r="D170" s="12"/>
      <c r="E170" s="12"/>
      <c r="F170" s="12"/>
      <c r="G170" s="11"/>
    </row>
    <row r="171" spans="1:11" x14ac:dyDescent="0.25">
      <c r="B171" s="10"/>
      <c r="C171" s="12"/>
      <c r="D171" s="12"/>
      <c r="E171" s="12"/>
      <c r="F171" s="12"/>
      <c r="G171" s="11"/>
    </row>
    <row r="172" spans="1:11" ht="26.25" x14ac:dyDescent="0.4">
      <c r="A172" s="28" t="s">
        <v>52</v>
      </c>
      <c r="F172" s="10"/>
      <c r="G172" s="11"/>
    </row>
    <row r="173" spans="1:11" x14ac:dyDescent="0.25">
      <c r="A173" t="s">
        <v>36</v>
      </c>
      <c r="F173" s="10"/>
      <c r="G173" s="11"/>
    </row>
    <row r="174" spans="1:11" x14ac:dyDescent="0.25">
      <c r="A174" t="s">
        <v>59</v>
      </c>
      <c r="B174" t="s">
        <v>20</v>
      </c>
      <c r="C174" t="s">
        <v>26</v>
      </c>
      <c r="D174" t="s">
        <v>27</v>
      </c>
      <c r="E174" t="s">
        <v>35</v>
      </c>
      <c r="F174" t="s">
        <v>6</v>
      </c>
      <c r="G174" s="10"/>
      <c r="H174" s="11"/>
    </row>
    <row r="175" spans="1:11" x14ac:dyDescent="0.25">
      <c r="A175" s="20">
        <v>0.9</v>
      </c>
      <c r="B175">
        <v>750</v>
      </c>
      <c r="C175">
        <v>177.07</v>
      </c>
      <c r="D175">
        <v>19.940000000000001</v>
      </c>
      <c r="E175">
        <v>6.5000000000000002E-2</v>
      </c>
      <c r="F175">
        <f>124*(C175-E175)/B175/D175/A175</f>
        <v>1.630715851257476</v>
      </c>
      <c r="G175" s="10"/>
      <c r="H175" s="11"/>
    </row>
    <row r="176" spans="1:11" x14ac:dyDescent="0.25">
      <c r="A176" s="20">
        <v>0.9</v>
      </c>
      <c r="B176">
        <v>755</v>
      </c>
      <c r="C176">
        <v>226.2</v>
      </c>
      <c r="D176">
        <v>21.19</v>
      </c>
      <c r="E176">
        <v>6.5000000000000002E-2</v>
      </c>
      <c r="F176">
        <f t="shared" ref="F176:F185" si="9">124*(C176-E176)/B176/D176/A176</f>
        <v>1.947462271518664</v>
      </c>
      <c r="G176" s="10"/>
      <c r="H176" s="11"/>
    </row>
    <row r="177" spans="1:15" x14ac:dyDescent="0.25">
      <c r="A177" s="20">
        <v>0.9</v>
      </c>
      <c r="B177">
        <v>760</v>
      </c>
      <c r="C177">
        <v>184.8</v>
      </c>
      <c r="D177">
        <v>17.559999999999999</v>
      </c>
      <c r="E177">
        <v>6.5000000000000002E-2</v>
      </c>
      <c r="F177">
        <f t="shared" si="9"/>
        <v>1.907173733498515</v>
      </c>
      <c r="G177" s="10"/>
      <c r="H177" s="11"/>
    </row>
    <row r="178" spans="1:15" x14ac:dyDescent="0.25">
      <c r="A178" s="20">
        <v>0.9</v>
      </c>
      <c r="B178">
        <v>765</v>
      </c>
      <c r="C178">
        <v>127.1</v>
      </c>
      <c r="D178">
        <v>19.829999999999998</v>
      </c>
      <c r="E178">
        <v>6.5000000000000002E-2</v>
      </c>
      <c r="F178">
        <f t="shared" si="9"/>
        <v>1.1537678107047158</v>
      </c>
      <c r="G178" s="10"/>
      <c r="H178" s="11"/>
    </row>
    <row r="179" spans="1:15" x14ac:dyDescent="0.25">
      <c r="A179" s="20">
        <v>0.9</v>
      </c>
      <c r="B179">
        <v>770</v>
      </c>
      <c r="C179">
        <v>96.3</v>
      </c>
      <c r="D179">
        <v>16.239999999999998</v>
      </c>
      <c r="E179">
        <v>6.5000000000000002E-2</v>
      </c>
      <c r="F179">
        <f t="shared" si="9"/>
        <v>1.0603163940602365</v>
      </c>
      <c r="G179" s="10"/>
      <c r="H179" s="11"/>
    </row>
    <row r="180" spans="1:15" x14ac:dyDescent="0.25">
      <c r="A180" s="20">
        <v>0.9</v>
      </c>
      <c r="B180">
        <v>775</v>
      </c>
      <c r="C180">
        <v>75.260000000000005</v>
      </c>
      <c r="D180">
        <v>14.27</v>
      </c>
      <c r="E180">
        <v>6.5000000000000002E-2</v>
      </c>
      <c r="F180">
        <f t="shared" si="9"/>
        <v>0.93679046951646805</v>
      </c>
      <c r="G180" s="10"/>
      <c r="H180" s="11"/>
    </row>
    <row r="181" spans="1:15" x14ac:dyDescent="0.25">
      <c r="A181" s="20">
        <v>0.9</v>
      </c>
      <c r="B181">
        <v>780</v>
      </c>
      <c r="C181">
        <v>45.38</v>
      </c>
      <c r="D181">
        <v>13.25</v>
      </c>
      <c r="E181">
        <v>6.5000000000000002E-2</v>
      </c>
      <c r="F181">
        <f t="shared" si="9"/>
        <v>0.60410256410256413</v>
      </c>
      <c r="G181" s="10"/>
      <c r="H181" s="11"/>
    </row>
    <row r="182" spans="1:15" x14ac:dyDescent="0.25">
      <c r="A182" s="20">
        <v>0.9</v>
      </c>
      <c r="B182">
        <v>785</v>
      </c>
      <c r="C182">
        <v>19.86</v>
      </c>
      <c r="D182">
        <v>10.61</v>
      </c>
      <c r="E182">
        <v>6.5000000000000002E-2</v>
      </c>
      <c r="F182">
        <f t="shared" si="9"/>
        <v>0.32745350331811851</v>
      </c>
      <c r="G182" s="10"/>
      <c r="H182" s="11"/>
    </row>
    <row r="183" spans="1:15" x14ac:dyDescent="0.25">
      <c r="A183" s="20">
        <v>0.9</v>
      </c>
      <c r="B183">
        <v>790</v>
      </c>
      <c r="C183">
        <v>9.5259999999999998</v>
      </c>
      <c r="D183">
        <v>9.91</v>
      </c>
      <c r="E183">
        <v>6.5000000000000002E-2</v>
      </c>
      <c r="F183">
        <f t="shared" si="9"/>
        <v>0.16650047331752296</v>
      </c>
      <c r="G183" s="10"/>
      <c r="H183" s="11"/>
    </row>
    <row r="184" spans="1:15" x14ac:dyDescent="0.25">
      <c r="A184" s="20">
        <v>0.9</v>
      </c>
      <c r="B184">
        <v>795</v>
      </c>
      <c r="C184">
        <v>4.8620000000000001</v>
      </c>
      <c r="D184">
        <v>8.9499999999999993</v>
      </c>
      <c r="E184">
        <v>6.5000000000000002E-2</v>
      </c>
      <c r="F184">
        <f t="shared" si="9"/>
        <v>9.2887811391026323E-2</v>
      </c>
      <c r="G184" s="10"/>
      <c r="H184" s="11"/>
    </row>
    <row r="185" spans="1:15" x14ac:dyDescent="0.25">
      <c r="A185" s="20">
        <v>0.9</v>
      </c>
      <c r="B185">
        <v>800</v>
      </c>
      <c r="C185">
        <v>2.9510000000000001</v>
      </c>
      <c r="D185">
        <v>7.83</v>
      </c>
      <c r="E185">
        <v>6.5000000000000002E-2</v>
      </c>
      <c r="F185">
        <f t="shared" si="9"/>
        <v>6.3478075776926365E-2</v>
      </c>
      <c r="G185" s="10"/>
      <c r="H185" s="11"/>
    </row>
    <row r="186" spans="1:15" x14ac:dyDescent="0.25">
      <c r="F186" s="10"/>
      <c r="G186" s="14"/>
    </row>
    <row r="187" spans="1:15" x14ac:dyDescent="0.25">
      <c r="F187" s="10"/>
      <c r="G187" s="14"/>
    </row>
    <row r="188" spans="1:15" x14ac:dyDescent="0.25">
      <c r="A188" t="s">
        <v>37</v>
      </c>
      <c r="F188" s="10"/>
      <c r="G188" s="14"/>
    </row>
    <row r="189" spans="1:15" x14ac:dyDescent="0.25">
      <c r="B189" t="s">
        <v>20</v>
      </c>
      <c r="C189" t="s">
        <v>26</v>
      </c>
      <c r="D189" t="s">
        <v>27</v>
      </c>
      <c r="E189" t="s">
        <v>35</v>
      </c>
      <c r="F189" t="s">
        <v>6</v>
      </c>
      <c r="G189" s="10"/>
      <c r="H189" s="14"/>
    </row>
    <row r="190" spans="1:15" x14ac:dyDescent="0.25">
      <c r="A190" s="20">
        <v>0.9</v>
      </c>
      <c r="B190">
        <v>750</v>
      </c>
      <c r="C190">
        <v>167.7</v>
      </c>
      <c r="D190">
        <v>19.940000000000001</v>
      </c>
      <c r="E190">
        <v>6.5000000000000002E-2</v>
      </c>
      <c r="F190">
        <f>124*(C190-E190)/B190/D190/A190</f>
        <v>1.5443916935993163</v>
      </c>
      <c r="G190" s="10"/>
      <c r="H190" s="9"/>
    </row>
    <row r="191" spans="1:15" x14ac:dyDescent="0.25">
      <c r="A191" s="20">
        <v>0.9</v>
      </c>
      <c r="B191">
        <v>755</v>
      </c>
      <c r="C191">
        <v>199.4</v>
      </c>
      <c r="D191">
        <v>21.19</v>
      </c>
      <c r="E191">
        <v>6.5000000000000002E-2</v>
      </c>
      <c r="F191">
        <f t="shared" ref="F191:F200" si="10">124*(C191-E191)/B191/D191/A191</f>
        <v>1.7166621349776592</v>
      </c>
      <c r="G191" s="10"/>
      <c r="H191" s="9"/>
    </row>
    <row r="192" spans="1:15" x14ac:dyDescent="0.25">
      <c r="A192" s="20">
        <v>0.9</v>
      </c>
      <c r="B192">
        <v>760</v>
      </c>
      <c r="C192">
        <v>141</v>
      </c>
      <c r="D192">
        <v>17.559999999999999</v>
      </c>
      <c r="E192">
        <v>6.5000000000000002E-2</v>
      </c>
      <c r="F192">
        <f t="shared" si="10"/>
        <v>1.4549897427699849</v>
      </c>
      <c r="G192" s="10"/>
      <c r="H192" s="9"/>
      <c r="O192" s="6"/>
    </row>
    <row r="193" spans="1:21" x14ac:dyDescent="0.25">
      <c r="A193" s="20">
        <v>0.9</v>
      </c>
      <c r="B193">
        <v>765</v>
      </c>
      <c r="C193">
        <v>103.6</v>
      </c>
      <c r="D193">
        <v>19.829999999999998</v>
      </c>
      <c r="E193">
        <v>6.5000000000000002E-2</v>
      </c>
      <c r="F193">
        <f t="shared" si="10"/>
        <v>0.94033416209164977</v>
      </c>
      <c r="G193" s="10"/>
      <c r="H193" s="9"/>
      <c r="O193" s="1"/>
      <c r="P193" s="2"/>
      <c r="Q193" s="1"/>
      <c r="R193" s="1"/>
      <c r="S193" s="1"/>
      <c r="T193" s="1"/>
      <c r="U193" s="1"/>
    </row>
    <row r="194" spans="1:21" x14ac:dyDescent="0.25">
      <c r="A194" s="20">
        <v>0.9</v>
      </c>
      <c r="B194">
        <v>770</v>
      </c>
      <c r="C194">
        <v>88.5</v>
      </c>
      <c r="D194">
        <v>16.239999999999998</v>
      </c>
      <c r="E194">
        <v>6.5000000000000002E-2</v>
      </c>
      <c r="F194">
        <f t="shared" si="10"/>
        <v>0.97437606181448566</v>
      </c>
      <c r="G194" s="10"/>
      <c r="H194" s="9"/>
      <c r="P194" s="3"/>
      <c r="Q194" s="3"/>
      <c r="R194" s="3"/>
      <c r="S194" s="3"/>
      <c r="T194" s="3"/>
      <c r="U194" s="3"/>
    </row>
    <row r="195" spans="1:21" x14ac:dyDescent="0.25">
      <c r="A195" s="20">
        <v>0.9</v>
      </c>
      <c r="B195">
        <v>775</v>
      </c>
      <c r="C195">
        <v>65.7</v>
      </c>
      <c r="D195">
        <v>14.27</v>
      </c>
      <c r="E195">
        <v>6.5000000000000002E-2</v>
      </c>
      <c r="F195">
        <f t="shared" si="10"/>
        <v>0.81769057073892404</v>
      </c>
      <c r="G195" s="10"/>
      <c r="H195" s="9"/>
    </row>
    <row r="196" spans="1:21" x14ac:dyDescent="0.25">
      <c r="A196" s="20">
        <v>0.9</v>
      </c>
      <c r="B196">
        <v>780</v>
      </c>
      <c r="C196">
        <v>40</v>
      </c>
      <c r="D196">
        <v>13.25</v>
      </c>
      <c r="E196">
        <v>6.5000000000000002E-2</v>
      </c>
      <c r="F196">
        <f t="shared" si="10"/>
        <v>0.53238079879589317</v>
      </c>
      <c r="G196" s="10"/>
      <c r="H196" s="9"/>
    </row>
    <row r="197" spans="1:21" x14ac:dyDescent="0.25">
      <c r="A197" s="20">
        <v>0.9</v>
      </c>
      <c r="B197">
        <v>785</v>
      </c>
      <c r="C197">
        <v>19.7</v>
      </c>
      <c r="D197">
        <v>10.61</v>
      </c>
      <c r="E197">
        <v>6.5000000000000002E-2</v>
      </c>
      <c r="F197">
        <f t="shared" si="10"/>
        <v>0.32480674602936377</v>
      </c>
      <c r="G197" s="10"/>
      <c r="H197" s="9"/>
      <c r="P197" s="10"/>
      <c r="Q197" s="12"/>
      <c r="R197" s="12"/>
      <c r="S197" s="12"/>
      <c r="T197" s="12"/>
      <c r="U197" s="11"/>
    </row>
    <row r="198" spans="1:21" x14ac:dyDescent="0.25">
      <c r="A198" s="20">
        <v>0.9</v>
      </c>
      <c r="B198">
        <v>790</v>
      </c>
      <c r="C198">
        <v>10.3</v>
      </c>
      <c r="D198">
        <v>9.91</v>
      </c>
      <c r="E198">
        <v>6.5000000000000002E-2</v>
      </c>
      <c r="F198">
        <f t="shared" si="10"/>
        <v>0.18012179942974821</v>
      </c>
      <c r="G198" s="10"/>
      <c r="H198" s="13"/>
      <c r="P198" s="10"/>
      <c r="Q198" s="12"/>
      <c r="R198" s="12"/>
      <c r="S198" s="12"/>
      <c r="T198" s="12"/>
      <c r="U198" s="11"/>
    </row>
    <row r="199" spans="1:21" x14ac:dyDescent="0.25">
      <c r="A199" s="20">
        <v>0.9</v>
      </c>
      <c r="B199">
        <v>795</v>
      </c>
      <c r="C199">
        <v>5.4</v>
      </c>
      <c r="D199">
        <v>8.9499999999999993</v>
      </c>
      <c r="E199">
        <v>6.5000000000000002E-2</v>
      </c>
      <c r="F199">
        <f t="shared" si="10"/>
        <v>0.10330549797188356</v>
      </c>
      <c r="G199" s="10"/>
      <c r="H199" s="13"/>
      <c r="P199" s="10"/>
      <c r="Q199" s="12"/>
      <c r="R199" s="12"/>
      <c r="S199" s="12"/>
      <c r="T199" s="12"/>
      <c r="U199" s="11"/>
    </row>
    <row r="200" spans="1:21" x14ac:dyDescent="0.25">
      <c r="A200" s="20">
        <v>0.9</v>
      </c>
      <c r="B200">
        <v>800</v>
      </c>
      <c r="C200">
        <v>3.1</v>
      </c>
      <c r="D200">
        <v>7.83</v>
      </c>
      <c r="E200">
        <v>6.5000000000000002E-2</v>
      </c>
      <c r="F200">
        <f t="shared" si="10"/>
        <v>6.675535688945651E-2</v>
      </c>
      <c r="G200" s="10"/>
      <c r="H200" s="13"/>
      <c r="P200" s="10"/>
      <c r="Q200" s="12"/>
      <c r="R200" s="12"/>
      <c r="S200" s="12"/>
      <c r="T200" s="12"/>
      <c r="U200" s="11"/>
    </row>
    <row r="201" spans="1:21" x14ac:dyDescent="0.25">
      <c r="O201" s="10"/>
      <c r="P201" s="12"/>
      <c r="Q201" s="12"/>
      <c r="R201" s="12"/>
      <c r="S201" s="12"/>
      <c r="T201" s="11"/>
    </row>
    <row r="202" spans="1:21" x14ac:dyDescent="0.25">
      <c r="O202" s="10"/>
      <c r="P202" s="12"/>
      <c r="Q202" s="12"/>
      <c r="R202" s="12"/>
      <c r="S202" s="12"/>
      <c r="T202" s="11"/>
    </row>
    <row r="203" spans="1:21" x14ac:dyDescent="0.25">
      <c r="O203" s="10"/>
      <c r="P203" s="12"/>
      <c r="Q203" s="12"/>
      <c r="R203" s="12"/>
      <c r="S203" s="12"/>
      <c r="T203" s="11"/>
    </row>
    <row r="204" spans="1:21" ht="23.25" x14ac:dyDescent="0.35">
      <c r="A204" s="27" t="s">
        <v>53</v>
      </c>
      <c r="O204" s="10"/>
      <c r="P204" s="12"/>
      <c r="Q204" s="12"/>
      <c r="R204" s="12"/>
      <c r="S204" s="12"/>
      <c r="T204" s="11"/>
    </row>
    <row r="205" spans="1:21" ht="23.25" x14ac:dyDescent="0.35">
      <c r="A205" s="27"/>
      <c r="O205" s="10"/>
      <c r="P205" s="12"/>
      <c r="Q205" s="12"/>
      <c r="R205" s="12"/>
      <c r="S205" s="12"/>
      <c r="T205" s="11"/>
    </row>
    <row r="206" spans="1:21" x14ac:dyDescent="0.25">
      <c r="A206" s="20">
        <v>0.9</v>
      </c>
      <c r="B206">
        <v>760</v>
      </c>
      <c r="C206">
        <v>304.10000000000002</v>
      </c>
      <c r="D206">
        <v>31.274999999999999</v>
      </c>
      <c r="E206">
        <v>760</v>
      </c>
      <c r="F206">
        <v>7600</v>
      </c>
      <c r="G206">
        <f>124*C206/B206/D206/A206</f>
        <v>1.7627254921209232</v>
      </c>
      <c r="P206" s="10"/>
      <c r="Q206" s="12"/>
      <c r="R206" s="12"/>
      <c r="S206" s="12"/>
      <c r="T206" s="12"/>
      <c r="U206" s="11"/>
    </row>
    <row r="207" spans="1:21" x14ac:dyDescent="0.25">
      <c r="A207" s="20">
        <v>0.9</v>
      </c>
      <c r="B207">
        <v>765</v>
      </c>
      <c r="C207">
        <v>214.8</v>
      </c>
      <c r="D207">
        <v>30.937000000000001</v>
      </c>
      <c r="E207">
        <v>765</v>
      </c>
      <c r="F207">
        <v>7650</v>
      </c>
      <c r="G207">
        <f t="shared" ref="G207:G214" si="11">124*C207/B207/D207/A207</f>
        <v>1.250471564145083</v>
      </c>
      <c r="P207" s="10"/>
      <c r="Q207" s="12"/>
      <c r="R207" s="12"/>
      <c r="S207" s="12"/>
      <c r="T207" s="12"/>
      <c r="U207" s="11"/>
    </row>
    <row r="208" spans="1:21" x14ac:dyDescent="0.25">
      <c r="A208" s="20">
        <v>0.9</v>
      </c>
      <c r="B208">
        <v>770</v>
      </c>
      <c r="C208">
        <v>200.3</v>
      </c>
      <c r="D208">
        <v>29.748999999999999</v>
      </c>
      <c r="E208">
        <v>770</v>
      </c>
      <c r="F208">
        <v>7700</v>
      </c>
      <c r="G208">
        <f t="shared" si="11"/>
        <v>1.2047502584999643</v>
      </c>
      <c r="P208" s="7"/>
      <c r="Q208" s="12"/>
      <c r="R208" s="12"/>
      <c r="S208" s="12"/>
      <c r="T208" s="12"/>
      <c r="U208" s="16"/>
    </row>
    <row r="209" spans="1:41" x14ac:dyDescent="0.25">
      <c r="A209" s="20">
        <v>0.9</v>
      </c>
      <c r="B209">
        <v>775</v>
      </c>
      <c r="C209">
        <v>137.49</v>
      </c>
      <c r="D209">
        <v>25.619</v>
      </c>
      <c r="E209">
        <v>775</v>
      </c>
      <c r="F209">
        <v>7750</v>
      </c>
      <c r="G209">
        <f t="shared" si="11"/>
        <v>0.95408355777612985</v>
      </c>
      <c r="P209" s="7"/>
      <c r="Q209" s="12"/>
      <c r="R209" s="12"/>
      <c r="S209" s="12"/>
      <c r="T209" s="12"/>
      <c r="U209" s="16"/>
    </row>
    <row r="210" spans="1:41" x14ac:dyDescent="0.25">
      <c r="A210" s="20">
        <v>0.9</v>
      </c>
      <c r="B210">
        <v>780</v>
      </c>
      <c r="C210">
        <v>73.87</v>
      </c>
      <c r="D210">
        <v>22.986000000000001</v>
      </c>
      <c r="E210">
        <v>780</v>
      </c>
      <c r="F210">
        <v>7800</v>
      </c>
      <c r="G210">
        <f t="shared" si="11"/>
        <v>0.56766127678857159</v>
      </c>
      <c r="P210" s="7"/>
      <c r="Q210" s="12"/>
      <c r="R210" s="12"/>
      <c r="S210" s="12"/>
      <c r="T210" s="12"/>
      <c r="U210" s="16"/>
    </row>
    <row r="211" spans="1:41" x14ac:dyDescent="0.25">
      <c r="A211" s="20">
        <v>0.9</v>
      </c>
      <c r="B211">
        <v>785</v>
      </c>
      <c r="C211">
        <v>32.6</v>
      </c>
      <c r="D211">
        <v>18.512</v>
      </c>
      <c r="E211">
        <v>785</v>
      </c>
      <c r="F211">
        <v>7850</v>
      </c>
      <c r="G211">
        <f t="shared" si="11"/>
        <v>0.30908204528758459</v>
      </c>
      <c r="P211" s="15"/>
      <c r="Q211" s="12"/>
      <c r="R211" s="12"/>
      <c r="S211" s="12"/>
      <c r="T211" s="12"/>
      <c r="U211" s="14"/>
    </row>
    <row r="212" spans="1:41" x14ac:dyDescent="0.25">
      <c r="A212" s="20">
        <v>0.9</v>
      </c>
      <c r="B212">
        <v>790</v>
      </c>
      <c r="C212">
        <v>15.852</v>
      </c>
      <c r="D212">
        <v>17.559999999999999</v>
      </c>
      <c r="E212">
        <v>790</v>
      </c>
      <c r="F212">
        <v>7900</v>
      </c>
      <c r="G212">
        <f t="shared" si="11"/>
        <v>0.15743875128552623</v>
      </c>
      <c r="P212" s="15"/>
      <c r="Q212" s="12"/>
      <c r="R212" s="12"/>
      <c r="S212" s="12"/>
      <c r="T212" s="12"/>
      <c r="U212" s="14"/>
    </row>
    <row r="213" spans="1:41" x14ac:dyDescent="0.25">
      <c r="A213" s="20">
        <v>0.9</v>
      </c>
      <c r="B213">
        <v>795</v>
      </c>
      <c r="C213">
        <v>7.899</v>
      </c>
      <c r="D213">
        <v>15.496</v>
      </c>
      <c r="E213">
        <v>795</v>
      </c>
      <c r="F213">
        <v>7950</v>
      </c>
      <c r="G213">
        <f t="shared" si="11"/>
        <v>8.8341456076038827E-2</v>
      </c>
      <c r="P213" s="15"/>
      <c r="Q213" s="12"/>
      <c r="R213" s="12"/>
      <c r="S213" s="12"/>
      <c r="T213" s="12"/>
      <c r="U213" s="14"/>
      <c r="Z213" s="6"/>
      <c r="AJ213" s="6"/>
      <c r="AM213" s="6"/>
      <c r="AO213" s="6"/>
    </row>
    <row r="214" spans="1:41" x14ac:dyDescent="0.25">
      <c r="A214" s="20">
        <v>0.9</v>
      </c>
      <c r="B214">
        <v>800</v>
      </c>
      <c r="C214">
        <v>4.8159999999999998</v>
      </c>
      <c r="D214">
        <v>14.058999999999999</v>
      </c>
      <c r="E214">
        <v>800</v>
      </c>
      <c r="F214">
        <v>8000</v>
      </c>
      <c r="G214">
        <f t="shared" si="11"/>
        <v>5.8995819206360489E-2</v>
      </c>
      <c r="P214" s="15"/>
      <c r="Q214" s="12"/>
      <c r="R214" s="12"/>
      <c r="S214" s="12"/>
      <c r="T214" s="12"/>
      <c r="U214" s="14"/>
      <c r="V214" s="1"/>
      <c r="W214" s="1"/>
      <c r="Z214" s="1"/>
      <c r="AA214" s="2"/>
      <c r="AB214" s="1"/>
      <c r="AC214" s="1"/>
      <c r="AD214" s="1"/>
      <c r="AE214" s="1"/>
      <c r="AF214" s="1"/>
      <c r="AG214" s="1"/>
      <c r="AH214" s="1"/>
      <c r="AJ214" s="1"/>
      <c r="AO214" s="17"/>
    </row>
    <row r="215" spans="1:41" x14ac:dyDescent="0.25">
      <c r="N215" s="8"/>
      <c r="O215" s="8"/>
      <c r="P215" s="12"/>
      <c r="Q215" s="12"/>
      <c r="R215" s="12"/>
      <c r="S215" s="12"/>
      <c r="T215" s="9"/>
      <c r="U215" s="3"/>
      <c r="Z215" s="3"/>
      <c r="AA215" s="3"/>
      <c r="AB215" s="3"/>
      <c r="AC215" s="3"/>
      <c r="AD215" s="3"/>
      <c r="AE215" s="3"/>
      <c r="AF215" s="3"/>
      <c r="AI215" s="1"/>
      <c r="AJ215" s="2"/>
    </row>
    <row r="216" spans="1:41" ht="23.25" x14ac:dyDescent="0.35">
      <c r="A216" s="27" t="s">
        <v>43</v>
      </c>
      <c r="N216" s="8"/>
      <c r="O216" s="8"/>
      <c r="P216" s="12"/>
      <c r="Q216" s="12"/>
      <c r="R216" s="12"/>
      <c r="S216" s="12"/>
      <c r="T216" s="9"/>
      <c r="AJ216" s="3"/>
    </row>
    <row r="217" spans="1:41" x14ac:dyDescent="0.25">
      <c r="B217">
        <v>0</v>
      </c>
      <c r="C217">
        <v>0</v>
      </c>
      <c r="D217">
        <v>0</v>
      </c>
      <c r="E217">
        <v>0</v>
      </c>
      <c r="F217">
        <v>0</v>
      </c>
      <c r="O217" s="8"/>
      <c r="P217" s="8"/>
      <c r="Q217" s="12"/>
      <c r="R217" s="12"/>
      <c r="S217" s="12"/>
      <c r="T217" s="12"/>
      <c r="U217" s="9"/>
    </row>
    <row r="218" spans="1:41" x14ac:dyDescent="0.25">
      <c r="A218" s="20">
        <v>0.9</v>
      </c>
      <c r="B218">
        <v>750</v>
      </c>
      <c r="C218">
        <v>388.5</v>
      </c>
      <c r="D218">
        <v>38.517000000000003</v>
      </c>
      <c r="E218">
        <v>750</v>
      </c>
      <c r="F218">
        <v>7500</v>
      </c>
      <c r="G218">
        <f t="shared" ref="G218:G243" si="12">124*C218/B218/D218/A218</f>
        <v>1.8529192016223714</v>
      </c>
      <c r="O218" s="7"/>
      <c r="P218" s="7"/>
      <c r="Q218" s="12"/>
      <c r="R218" s="12"/>
      <c r="S218" s="12"/>
      <c r="T218" s="12"/>
      <c r="U218" s="16"/>
      <c r="AA218" s="10"/>
      <c r="AB218" s="12"/>
      <c r="AC218" s="12"/>
      <c r="AD218" s="12"/>
      <c r="AE218" s="12"/>
      <c r="AF218" s="11"/>
    </row>
    <row r="219" spans="1:41" x14ac:dyDescent="0.25">
      <c r="A219" s="20">
        <v>0.9</v>
      </c>
      <c r="B219">
        <v>752</v>
      </c>
      <c r="C219">
        <v>405.1</v>
      </c>
      <c r="D219">
        <v>36.173999999999999</v>
      </c>
      <c r="E219">
        <v>752</v>
      </c>
      <c r="F219">
        <v>7520</v>
      </c>
      <c r="G219">
        <f t="shared" si="12"/>
        <v>2.0517622926017816</v>
      </c>
      <c r="O219" s="7"/>
      <c r="P219" s="7"/>
      <c r="Q219" s="12"/>
      <c r="R219" s="12"/>
      <c r="S219" s="12"/>
      <c r="T219" s="12"/>
      <c r="U219" s="16"/>
      <c r="AA219" s="10"/>
      <c r="AB219" s="12"/>
      <c r="AC219" s="12"/>
      <c r="AD219" s="12"/>
      <c r="AE219" s="12"/>
      <c r="AF219" s="11"/>
    </row>
    <row r="220" spans="1:41" x14ac:dyDescent="0.25">
      <c r="A220" s="20">
        <v>0.9</v>
      </c>
      <c r="B220">
        <v>754</v>
      </c>
      <c r="C220">
        <v>457.2</v>
      </c>
      <c r="D220">
        <v>37.659999999999997</v>
      </c>
      <c r="E220">
        <v>754</v>
      </c>
      <c r="F220">
        <v>7540</v>
      </c>
      <c r="G220">
        <f t="shared" si="12"/>
        <v>2.2183687354819264</v>
      </c>
      <c r="O220" s="7"/>
      <c r="P220" s="7"/>
      <c r="Q220" s="12"/>
      <c r="R220" s="12"/>
      <c r="S220" s="12"/>
      <c r="T220" s="12"/>
      <c r="U220" s="16"/>
      <c r="AA220" s="10"/>
      <c r="AB220" s="12"/>
      <c r="AC220" s="12"/>
      <c r="AD220" s="12"/>
      <c r="AE220" s="12"/>
      <c r="AF220" s="11"/>
    </row>
    <row r="221" spans="1:41" x14ac:dyDescent="0.25">
      <c r="A221" s="20">
        <v>0.9</v>
      </c>
      <c r="B221">
        <v>756</v>
      </c>
      <c r="C221">
        <v>472.5</v>
      </c>
      <c r="D221">
        <v>38.613</v>
      </c>
      <c r="E221">
        <v>756</v>
      </c>
      <c r="F221">
        <v>7560</v>
      </c>
      <c r="G221">
        <f t="shared" si="12"/>
        <v>2.2301067285916951</v>
      </c>
      <c r="O221" s="7"/>
      <c r="P221" s="7"/>
      <c r="Q221" s="12"/>
      <c r="R221" s="12"/>
      <c r="S221" s="12"/>
      <c r="T221" s="12"/>
      <c r="U221" s="16"/>
      <c r="AA221" s="10"/>
      <c r="AB221" s="12"/>
      <c r="AC221" s="12"/>
      <c r="AD221" s="12"/>
      <c r="AE221" s="12"/>
      <c r="AF221" s="11"/>
    </row>
    <row r="222" spans="1:41" x14ac:dyDescent="0.25">
      <c r="A222" s="20">
        <v>0.9</v>
      </c>
      <c r="B222">
        <v>758</v>
      </c>
      <c r="C222">
        <v>397</v>
      </c>
      <c r="D222">
        <v>35.238</v>
      </c>
      <c r="E222">
        <v>758</v>
      </c>
      <c r="F222">
        <v>7580</v>
      </c>
      <c r="G222">
        <f t="shared" si="12"/>
        <v>2.047807954450175</v>
      </c>
      <c r="O222" s="7"/>
      <c r="P222" s="7"/>
      <c r="Q222" s="12"/>
      <c r="R222" s="12"/>
      <c r="S222" s="12"/>
      <c r="T222" s="12"/>
      <c r="U222" s="16"/>
      <c r="AA222" s="10"/>
      <c r="AB222" s="12"/>
      <c r="AC222" s="12"/>
      <c r="AD222" s="12"/>
      <c r="AE222" s="12"/>
      <c r="AF222" s="11"/>
    </row>
    <row r="223" spans="1:41" x14ac:dyDescent="0.25">
      <c r="A223" s="20">
        <v>0.9</v>
      </c>
      <c r="B223">
        <v>760</v>
      </c>
      <c r="C223">
        <v>303.89999999999998</v>
      </c>
      <c r="D223">
        <v>31.725000000000001</v>
      </c>
      <c r="E223">
        <v>760</v>
      </c>
      <c r="F223">
        <v>7600</v>
      </c>
      <c r="G223">
        <f t="shared" si="12"/>
        <v>1.7365794312416185</v>
      </c>
      <c r="Q223" s="12"/>
      <c r="R223" s="12"/>
      <c r="S223" s="12"/>
      <c r="T223" s="12"/>
      <c r="U223" s="13"/>
      <c r="AA223" s="10"/>
      <c r="AB223" s="12"/>
      <c r="AC223" s="12"/>
      <c r="AD223" s="12"/>
      <c r="AE223" s="12"/>
      <c r="AF223" s="11"/>
    </row>
    <row r="224" spans="1:41" x14ac:dyDescent="0.25">
      <c r="A224" s="20">
        <v>0.9</v>
      </c>
      <c r="B224">
        <v>762</v>
      </c>
      <c r="C224">
        <v>251.8</v>
      </c>
      <c r="D224">
        <v>31.151</v>
      </c>
      <c r="E224">
        <v>762</v>
      </c>
      <c r="F224">
        <v>7620</v>
      </c>
      <c r="G224">
        <f t="shared" si="12"/>
        <v>1.4615306833021056</v>
      </c>
      <c r="Q224" s="12"/>
      <c r="R224" s="12"/>
      <c r="S224" s="12"/>
      <c r="T224" s="12"/>
      <c r="U224" s="13"/>
      <c r="AA224" s="10"/>
      <c r="AB224" s="12"/>
      <c r="AC224" s="12"/>
      <c r="AD224" s="12"/>
      <c r="AE224" s="12"/>
      <c r="AF224" s="11"/>
    </row>
    <row r="225" spans="1:32" x14ac:dyDescent="0.25">
      <c r="A225" s="20">
        <v>0.9</v>
      </c>
      <c r="B225">
        <v>764</v>
      </c>
      <c r="C225">
        <v>200</v>
      </c>
      <c r="D225">
        <v>28.431999999999999</v>
      </c>
      <c r="E225">
        <v>764</v>
      </c>
      <c r="F225">
        <v>7640</v>
      </c>
      <c r="G225">
        <f t="shared" si="12"/>
        <v>1.2685523738625177</v>
      </c>
      <c r="Q225" s="12"/>
      <c r="R225" s="12"/>
      <c r="S225" s="12"/>
      <c r="T225" s="12"/>
      <c r="U225" s="13"/>
      <c r="AA225" s="10"/>
      <c r="AB225" s="12"/>
      <c r="AC225" s="12"/>
      <c r="AD225" s="12"/>
      <c r="AE225" s="12"/>
      <c r="AF225" s="11"/>
    </row>
    <row r="226" spans="1:32" x14ac:dyDescent="0.25">
      <c r="A226" s="20">
        <v>0.9</v>
      </c>
      <c r="B226">
        <v>766</v>
      </c>
      <c r="C226">
        <v>218.6</v>
      </c>
      <c r="D226">
        <v>33.081000000000003</v>
      </c>
      <c r="E226">
        <v>766</v>
      </c>
      <c r="F226">
        <v>7660</v>
      </c>
      <c r="G226">
        <f t="shared" si="12"/>
        <v>1.1885622552627655</v>
      </c>
      <c r="Q226" s="12"/>
      <c r="R226" s="12"/>
      <c r="S226" s="12"/>
      <c r="T226" s="12"/>
      <c r="U226" s="13"/>
      <c r="AA226" s="10"/>
      <c r="AB226" s="12"/>
      <c r="AC226" s="12"/>
      <c r="AD226" s="12"/>
      <c r="AE226" s="12"/>
      <c r="AF226" s="11"/>
    </row>
    <row r="227" spans="1:32" x14ac:dyDescent="0.25">
      <c r="A227" s="20">
        <v>0.9</v>
      </c>
      <c r="B227">
        <v>768</v>
      </c>
      <c r="C227">
        <v>198.6</v>
      </c>
      <c r="D227">
        <v>30.137</v>
      </c>
      <c r="E227">
        <v>768</v>
      </c>
      <c r="F227">
        <v>7680</v>
      </c>
      <c r="G227">
        <f t="shared" si="12"/>
        <v>1.1822169500023965</v>
      </c>
      <c r="Q227" s="12"/>
      <c r="R227" s="12"/>
      <c r="S227" s="12"/>
      <c r="T227" s="12"/>
      <c r="U227" s="13"/>
      <c r="AA227" s="10"/>
      <c r="AB227" s="12"/>
      <c r="AC227" s="12"/>
      <c r="AD227" s="12"/>
      <c r="AE227" s="12"/>
      <c r="AF227" s="11"/>
    </row>
    <row r="228" spans="1:32" x14ac:dyDescent="0.25">
      <c r="A228" s="20">
        <v>0.9</v>
      </c>
      <c r="B228">
        <v>770</v>
      </c>
      <c r="C228">
        <v>199.1</v>
      </c>
      <c r="D228">
        <v>30.277000000000001</v>
      </c>
      <c r="E228">
        <v>770</v>
      </c>
      <c r="F228">
        <v>7700</v>
      </c>
      <c r="G228">
        <f t="shared" si="12"/>
        <v>1.1766488365887249</v>
      </c>
      <c r="Q228" s="12"/>
      <c r="R228" s="12"/>
      <c r="S228" s="12"/>
      <c r="T228" s="12"/>
      <c r="U228" s="13"/>
      <c r="AA228" s="10"/>
      <c r="AB228" s="12"/>
      <c r="AC228" s="12"/>
      <c r="AD228" s="12"/>
      <c r="AE228" s="12"/>
      <c r="AF228" s="11"/>
    </row>
    <row r="229" spans="1:32" x14ac:dyDescent="0.25">
      <c r="A229" s="20">
        <v>0.9</v>
      </c>
      <c r="B229">
        <v>772</v>
      </c>
      <c r="C229">
        <v>187.1</v>
      </c>
      <c r="D229">
        <v>29.503</v>
      </c>
      <c r="E229">
        <v>772</v>
      </c>
      <c r="F229">
        <v>7720</v>
      </c>
      <c r="G229">
        <f t="shared" si="12"/>
        <v>1.1317994631889643</v>
      </c>
      <c r="AA229" s="7"/>
      <c r="AB229" s="12"/>
      <c r="AC229" s="12"/>
      <c r="AD229" s="12"/>
      <c r="AE229" s="12"/>
      <c r="AF229" s="16"/>
    </row>
    <row r="230" spans="1:32" x14ac:dyDescent="0.25">
      <c r="A230" s="20">
        <v>0.9</v>
      </c>
      <c r="B230">
        <v>774</v>
      </c>
      <c r="C230">
        <v>153.93</v>
      </c>
      <c r="D230">
        <v>27.253</v>
      </c>
      <c r="E230">
        <v>774</v>
      </c>
      <c r="F230">
        <v>7740</v>
      </c>
      <c r="G230">
        <f t="shared" si="12"/>
        <v>1.0054191854531309</v>
      </c>
      <c r="AA230" s="7"/>
      <c r="AB230" s="12"/>
      <c r="AC230" s="12"/>
      <c r="AD230" s="12"/>
      <c r="AE230" s="12"/>
      <c r="AF230" s="16"/>
    </row>
    <row r="231" spans="1:32" x14ac:dyDescent="0.25">
      <c r="A231" s="20">
        <v>0.9</v>
      </c>
      <c r="B231">
        <v>776</v>
      </c>
      <c r="C231">
        <v>116.64</v>
      </c>
      <c r="D231">
        <v>24.446999999999999</v>
      </c>
      <c r="E231">
        <v>776</v>
      </c>
      <c r="F231">
        <v>7760</v>
      </c>
      <c r="G231">
        <f t="shared" si="12"/>
        <v>0.84710918928766177</v>
      </c>
      <c r="AA231" s="7"/>
      <c r="AB231" s="12"/>
      <c r="AC231" s="12"/>
      <c r="AD231" s="12"/>
      <c r="AE231" s="12"/>
      <c r="AF231" s="16"/>
    </row>
    <row r="232" spans="1:32" x14ac:dyDescent="0.25">
      <c r="A232" s="20">
        <v>0.9</v>
      </c>
      <c r="B232">
        <v>778</v>
      </c>
      <c r="C232">
        <v>94.25</v>
      </c>
      <c r="D232">
        <v>23.997</v>
      </c>
      <c r="E232">
        <v>778</v>
      </c>
      <c r="F232">
        <v>7780</v>
      </c>
      <c r="G232">
        <f t="shared" si="12"/>
        <v>0.69554300304866501</v>
      </c>
      <c r="AA232" s="15"/>
      <c r="AB232" s="12"/>
      <c r="AC232" s="12"/>
      <c r="AD232" s="12"/>
      <c r="AE232" s="12"/>
      <c r="AF232" s="14"/>
    </row>
    <row r="233" spans="1:32" x14ac:dyDescent="0.25">
      <c r="A233" s="20">
        <v>0.9</v>
      </c>
      <c r="B233">
        <v>780</v>
      </c>
      <c r="C233">
        <v>73.739999999999995</v>
      </c>
      <c r="D233">
        <v>23.481999999999999</v>
      </c>
      <c r="E233">
        <v>780</v>
      </c>
      <c r="F233">
        <v>7800</v>
      </c>
      <c r="G233">
        <f t="shared" si="12"/>
        <v>0.55469291990882996</v>
      </c>
      <c r="AA233" s="15"/>
      <c r="AB233" s="12"/>
      <c r="AC233" s="12"/>
      <c r="AD233" s="12"/>
      <c r="AE233" s="12"/>
      <c r="AF233" s="14"/>
    </row>
    <row r="234" spans="1:32" x14ac:dyDescent="0.25">
      <c r="A234" s="20">
        <v>0.9</v>
      </c>
      <c r="B234">
        <v>782</v>
      </c>
      <c r="C234">
        <v>54.06</v>
      </c>
      <c r="D234">
        <v>21.756</v>
      </c>
      <c r="E234">
        <v>782</v>
      </c>
      <c r="F234">
        <v>7820</v>
      </c>
      <c r="G234">
        <f t="shared" si="12"/>
        <v>0.43779360549546886</v>
      </c>
      <c r="AA234" s="15"/>
      <c r="AB234" s="12"/>
      <c r="AC234" s="12"/>
      <c r="AD234" s="12"/>
      <c r="AE234" s="12"/>
      <c r="AF234" s="14"/>
    </row>
    <row r="235" spans="1:32" x14ac:dyDescent="0.25">
      <c r="A235" s="20">
        <v>0.9</v>
      </c>
      <c r="B235">
        <v>784</v>
      </c>
      <c r="C235">
        <v>39.18</v>
      </c>
      <c r="D235">
        <v>20.170000000000002</v>
      </c>
      <c r="E235">
        <v>784</v>
      </c>
      <c r="F235">
        <v>7840</v>
      </c>
      <c r="G235">
        <f t="shared" si="12"/>
        <v>0.34136708724144094</v>
      </c>
      <c r="AA235" s="15"/>
      <c r="AB235" s="12"/>
      <c r="AC235" s="12"/>
      <c r="AD235" s="12"/>
      <c r="AE235" s="12"/>
      <c r="AF235" s="14"/>
    </row>
    <row r="236" spans="1:32" x14ac:dyDescent="0.25">
      <c r="A236" s="20">
        <v>0.9</v>
      </c>
      <c r="B236">
        <v>786</v>
      </c>
      <c r="C236">
        <v>29.51</v>
      </c>
      <c r="D236">
        <v>19.062999999999999</v>
      </c>
      <c r="E236">
        <v>786</v>
      </c>
      <c r="F236">
        <v>7860</v>
      </c>
      <c r="G236">
        <f t="shared" si="12"/>
        <v>0.27135297746645498</v>
      </c>
      <c r="Z236" s="8"/>
      <c r="AA236" s="8"/>
      <c r="AB236" s="12"/>
      <c r="AC236" s="12"/>
      <c r="AD236" s="12"/>
      <c r="AE236" s="12"/>
      <c r="AF236" s="9"/>
    </row>
    <row r="237" spans="1:32" x14ac:dyDescent="0.25">
      <c r="A237" s="20">
        <v>0.9</v>
      </c>
      <c r="B237">
        <v>788</v>
      </c>
      <c r="C237">
        <v>23.92</v>
      </c>
      <c r="D237">
        <v>21.459</v>
      </c>
      <c r="E237">
        <v>788</v>
      </c>
      <c r="F237">
        <v>7880</v>
      </c>
      <c r="G237">
        <f t="shared" si="12"/>
        <v>0.19489677543768655</v>
      </c>
      <c r="Z237" s="8"/>
      <c r="AA237" s="8"/>
      <c r="AB237" s="12"/>
      <c r="AC237" s="12"/>
      <c r="AD237" s="12"/>
      <c r="AE237" s="12"/>
      <c r="AF237" s="9"/>
    </row>
    <row r="238" spans="1:32" x14ac:dyDescent="0.25">
      <c r="A238" s="20">
        <v>0.9</v>
      </c>
      <c r="B238">
        <v>790</v>
      </c>
      <c r="C238">
        <v>15.648999999999999</v>
      </c>
      <c r="D238">
        <v>17.866</v>
      </c>
      <c r="E238">
        <v>790</v>
      </c>
      <c r="F238">
        <v>7900</v>
      </c>
      <c r="G238">
        <f t="shared" si="12"/>
        <v>0.15276059642631037</v>
      </c>
      <c r="Z238" s="8"/>
      <c r="AA238" s="8"/>
      <c r="AB238" s="12"/>
      <c r="AC238" s="12"/>
      <c r="AD238" s="12"/>
      <c r="AE238" s="12"/>
      <c r="AF238" s="9"/>
    </row>
    <row r="239" spans="1:32" x14ac:dyDescent="0.25">
      <c r="A239" s="20">
        <v>0.9</v>
      </c>
      <c r="B239">
        <v>792</v>
      </c>
      <c r="C239">
        <v>11.194000000000001</v>
      </c>
      <c r="D239">
        <v>15.692</v>
      </c>
      <c r="E239">
        <v>792</v>
      </c>
      <c r="F239">
        <v>7920</v>
      </c>
      <c r="G239">
        <f t="shared" si="12"/>
        <v>0.12409691842948704</v>
      </c>
      <c r="Z239" s="7"/>
      <c r="AA239" s="7"/>
      <c r="AB239" s="12"/>
      <c r="AC239" s="12"/>
      <c r="AD239" s="12"/>
      <c r="AE239" s="12"/>
      <c r="AF239" s="16"/>
    </row>
    <row r="240" spans="1:32" x14ac:dyDescent="0.25">
      <c r="A240" s="20">
        <v>0.9</v>
      </c>
      <c r="B240">
        <v>794</v>
      </c>
      <c r="C240">
        <v>8.4909999999999997</v>
      </c>
      <c r="D240">
        <v>15.664</v>
      </c>
      <c r="E240">
        <v>794</v>
      </c>
      <c r="F240">
        <v>7940</v>
      </c>
      <c r="G240">
        <f t="shared" si="12"/>
        <v>9.406213666395366E-2</v>
      </c>
      <c r="Z240" s="7"/>
      <c r="AA240" s="7"/>
      <c r="AB240" s="12"/>
      <c r="AC240" s="12"/>
      <c r="AD240" s="12"/>
      <c r="AE240" s="12"/>
      <c r="AF240" s="16"/>
    </row>
    <row r="241" spans="1:33" x14ac:dyDescent="0.25">
      <c r="A241" s="20">
        <v>0.9</v>
      </c>
      <c r="B241">
        <v>796</v>
      </c>
      <c r="C241">
        <v>6.63</v>
      </c>
      <c r="D241">
        <v>14.18</v>
      </c>
      <c r="E241">
        <v>796</v>
      </c>
      <c r="F241">
        <v>7960</v>
      </c>
      <c r="G241">
        <f t="shared" si="12"/>
        <v>8.0928856789825962E-2</v>
      </c>
      <c r="Z241" s="7"/>
      <c r="AA241" s="7"/>
      <c r="AB241" s="12"/>
      <c r="AC241" s="12"/>
      <c r="AD241" s="12"/>
      <c r="AE241" s="12"/>
      <c r="AF241" s="16"/>
    </row>
    <row r="242" spans="1:33" x14ac:dyDescent="0.25">
      <c r="A242" s="20">
        <v>0.9</v>
      </c>
      <c r="B242">
        <v>798</v>
      </c>
      <c r="C242">
        <v>5.4359999999999999</v>
      </c>
      <c r="D242">
        <v>14.275</v>
      </c>
      <c r="E242">
        <v>798</v>
      </c>
      <c r="F242">
        <v>7980</v>
      </c>
      <c r="G242">
        <f t="shared" si="12"/>
        <v>6.5747556281246011E-2</v>
      </c>
      <c r="Z242" s="7"/>
      <c r="AA242" s="7"/>
      <c r="AB242" s="12"/>
      <c r="AC242" s="12"/>
      <c r="AD242" s="12"/>
      <c r="AE242" s="12"/>
      <c r="AF242" s="16"/>
    </row>
    <row r="243" spans="1:33" x14ac:dyDescent="0.25">
      <c r="A243" s="20">
        <v>0.9</v>
      </c>
      <c r="B243">
        <v>800</v>
      </c>
      <c r="C243">
        <v>4.7619999999999996</v>
      </c>
      <c r="D243">
        <v>14.236000000000001</v>
      </c>
      <c r="E243">
        <v>800</v>
      </c>
      <c r="F243">
        <v>8000</v>
      </c>
      <c r="G243">
        <f t="shared" si="12"/>
        <v>5.7609034997346306E-2</v>
      </c>
      <c r="Z243" s="7"/>
      <c r="AA243" s="7"/>
      <c r="AB243" s="12"/>
      <c r="AC243" s="12"/>
      <c r="AD243" s="12"/>
      <c r="AE243" s="12"/>
      <c r="AF243" s="16"/>
    </row>
    <row r="244" spans="1:33" x14ac:dyDescent="0.25">
      <c r="AB244" s="12"/>
      <c r="AC244" s="12"/>
      <c r="AD244" s="12"/>
      <c r="AE244" s="12"/>
      <c r="AF244" s="13"/>
    </row>
    <row r="245" spans="1:33" x14ac:dyDescent="0.25">
      <c r="C245" s="6"/>
      <c r="J245" s="1"/>
      <c r="K245" s="1"/>
      <c r="L245" s="1"/>
      <c r="AB245" s="12"/>
      <c r="AC245" s="12"/>
      <c r="AD245" s="12"/>
      <c r="AE245" s="12"/>
      <c r="AF245" s="13"/>
    </row>
    <row r="246" spans="1:33" x14ac:dyDescent="0.25">
      <c r="C246" s="1"/>
      <c r="D246" s="2"/>
      <c r="E246" s="1"/>
      <c r="F246" s="1"/>
      <c r="G246" s="1"/>
      <c r="H246" s="1"/>
      <c r="I246" s="1"/>
      <c r="J246" s="3"/>
      <c r="K246" s="3"/>
      <c r="AB246" s="12"/>
      <c r="AC246" s="12"/>
      <c r="AD246" s="12"/>
      <c r="AE246" s="12"/>
      <c r="AF246" s="13"/>
    </row>
    <row r="247" spans="1:33" x14ac:dyDescent="0.25">
      <c r="D247" s="3"/>
      <c r="E247" s="3"/>
      <c r="F247" s="3"/>
      <c r="G247" s="3"/>
      <c r="H247" s="3"/>
      <c r="I247" s="3"/>
      <c r="AB247" s="12"/>
      <c r="AC247" s="12"/>
      <c r="AD247" s="12"/>
      <c r="AE247" s="12"/>
      <c r="AF247" s="13"/>
    </row>
    <row r="248" spans="1:33" x14ac:dyDescent="0.25">
      <c r="AB248" s="12"/>
      <c r="AC248" s="12"/>
      <c r="AD248" s="12"/>
      <c r="AE248" s="12"/>
      <c r="AF248" s="13"/>
    </row>
    <row r="249" spans="1:33" x14ac:dyDescent="0.25">
      <c r="AB249" s="12"/>
      <c r="AC249" s="12"/>
      <c r="AD249" s="12"/>
      <c r="AE249" s="12"/>
      <c r="AF249" s="13"/>
    </row>
    <row r="251" spans="1:33" ht="23.25" x14ac:dyDescent="0.35">
      <c r="A251" s="27" t="s">
        <v>48</v>
      </c>
    </row>
    <row r="253" spans="1:33" x14ac:dyDescent="0.25">
      <c r="A253" s="20">
        <v>0.9</v>
      </c>
      <c r="B253">
        <v>750</v>
      </c>
      <c r="C253">
        <v>232.6</v>
      </c>
      <c r="D253">
        <v>26.541</v>
      </c>
      <c r="E253">
        <v>750</v>
      </c>
      <c r="F253">
        <v>7500</v>
      </c>
      <c r="G253">
        <f>C253*124/D253/E253/A253</f>
        <v>1.609942409158716</v>
      </c>
    </row>
    <row r="254" spans="1:33" x14ac:dyDescent="0.25">
      <c r="A254" s="20">
        <v>0.9</v>
      </c>
      <c r="B254">
        <v>752</v>
      </c>
      <c r="C254">
        <v>228.9</v>
      </c>
      <c r="D254">
        <v>27.356999999999999</v>
      </c>
      <c r="E254">
        <v>752</v>
      </c>
      <c r="F254">
        <v>7520</v>
      </c>
      <c r="G254">
        <f t="shared" ref="G254:G271" si="13">C254*124/D254/E254/A254</f>
        <v>1.5329876544362082</v>
      </c>
    </row>
    <row r="255" spans="1:33" x14ac:dyDescent="0.25">
      <c r="A255" s="20">
        <v>0.9</v>
      </c>
      <c r="B255">
        <v>754</v>
      </c>
      <c r="C255">
        <v>252.8</v>
      </c>
      <c r="D255">
        <v>28.285</v>
      </c>
      <c r="E255">
        <v>754</v>
      </c>
      <c r="F255">
        <v>7540</v>
      </c>
      <c r="G255">
        <f t="shared" si="13"/>
        <v>1.6331599320023793</v>
      </c>
      <c r="Y255" s="6"/>
    </row>
    <row r="256" spans="1:33" x14ac:dyDescent="0.25">
      <c r="A256" s="20">
        <v>0.9</v>
      </c>
      <c r="B256">
        <v>756</v>
      </c>
      <c r="C256">
        <v>286.10000000000002</v>
      </c>
      <c r="D256">
        <v>29.164999999999999</v>
      </c>
      <c r="E256">
        <v>756</v>
      </c>
      <c r="F256">
        <v>7560</v>
      </c>
      <c r="G256">
        <f t="shared" si="13"/>
        <v>1.7877766358631932</v>
      </c>
      <c r="Y256" s="1"/>
      <c r="Z256" s="2"/>
      <c r="AA256" s="1"/>
      <c r="AB256" s="1"/>
      <c r="AC256" s="1"/>
      <c r="AD256" s="1"/>
      <c r="AE256" s="1"/>
      <c r="AF256" s="1"/>
      <c r="AG256" s="1"/>
    </row>
    <row r="257" spans="1:32" x14ac:dyDescent="0.25">
      <c r="A257" s="20">
        <v>0.9</v>
      </c>
      <c r="B257">
        <v>758</v>
      </c>
      <c r="C257">
        <v>278</v>
      </c>
      <c r="D257">
        <v>26.97</v>
      </c>
      <c r="E257">
        <v>758</v>
      </c>
      <c r="F257">
        <v>7580</v>
      </c>
      <c r="G257">
        <f t="shared" si="13"/>
        <v>1.8735868067139108</v>
      </c>
      <c r="Z257" s="3"/>
      <c r="AA257" s="3"/>
      <c r="AB257" s="3"/>
      <c r="AC257" s="3"/>
      <c r="AD257" s="3"/>
      <c r="AE257" s="3"/>
      <c r="AF257" s="3"/>
    </row>
    <row r="258" spans="1:32" x14ac:dyDescent="0.25">
      <c r="A258" s="20">
        <v>0.9</v>
      </c>
      <c r="B258">
        <v>760</v>
      </c>
      <c r="C258">
        <v>248</v>
      </c>
      <c r="D258">
        <v>24.030999999999999</v>
      </c>
      <c r="E258">
        <v>760</v>
      </c>
      <c r="F258">
        <v>7600</v>
      </c>
      <c r="G258">
        <f t="shared" si="13"/>
        <v>1.8708777964914225</v>
      </c>
    </row>
    <row r="259" spans="1:32" x14ac:dyDescent="0.25">
      <c r="A259" s="20">
        <v>0.9</v>
      </c>
      <c r="B259">
        <v>762</v>
      </c>
      <c r="C259">
        <v>208</v>
      </c>
      <c r="D259">
        <v>23.283999999999999</v>
      </c>
      <c r="E259">
        <v>762</v>
      </c>
      <c r="F259">
        <v>7620</v>
      </c>
      <c r="G259">
        <f t="shared" si="13"/>
        <v>1.6152135481146517</v>
      </c>
    </row>
    <row r="260" spans="1:32" x14ac:dyDescent="0.25">
      <c r="A260" s="20">
        <v>0.9</v>
      </c>
      <c r="B260">
        <v>764</v>
      </c>
      <c r="C260">
        <v>165.5</v>
      </c>
      <c r="D260">
        <v>21.117999999999999</v>
      </c>
      <c r="E260">
        <v>764</v>
      </c>
      <c r="F260">
        <v>7640</v>
      </c>
      <c r="G260">
        <f t="shared" si="13"/>
        <v>1.4132891658775881</v>
      </c>
      <c r="Z260" s="10"/>
      <c r="AA260" s="12"/>
      <c r="AB260" s="12"/>
      <c r="AC260" s="12"/>
      <c r="AD260" s="12"/>
      <c r="AE260" s="11"/>
    </row>
    <row r="261" spans="1:32" x14ac:dyDescent="0.25">
      <c r="A261" s="20">
        <v>0.9</v>
      </c>
      <c r="B261">
        <v>766</v>
      </c>
      <c r="C261">
        <v>162.22</v>
      </c>
      <c r="D261">
        <v>24.646999999999998</v>
      </c>
      <c r="E261">
        <v>766</v>
      </c>
      <c r="F261">
        <v>7660</v>
      </c>
      <c r="G261">
        <f t="shared" si="13"/>
        <v>1.1838338070427072</v>
      </c>
      <c r="Z261" s="10"/>
      <c r="AA261" s="12"/>
      <c r="AB261" s="12"/>
      <c r="AC261" s="12"/>
      <c r="AD261" s="12"/>
      <c r="AE261" s="11"/>
    </row>
    <row r="262" spans="1:32" x14ac:dyDescent="0.25">
      <c r="A262" s="20">
        <v>0.9</v>
      </c>
      <c r="B262">
        <v>768</v>
      </c>
      <c r="C262">
        <v>129.31</v>
      </c>
      <c r="D262">
        <v>22.527999999999999</v>
      </c>
      <c r="E262">
        <v>768</v>
      </c>
      <c r="F262">
        <v>7680</v>
      </c>
      <c r="G262">
        <f t="shared" si="13"/>
        <v>1.0297396367647833</v>
      </c>
      <c r="Z262" s="10"/>
      <c r="AA262" s="12"/>
      <c r="AB262" s="12"/>
      <c r="AC262" s="12"/>
      <c r="AD262" s="12"/>
      <c r="AE262" s="11"/>
    </row>
    <row r="263" spans="1:32" x14ac:dyDescent="0.25">
      <c r="A263" s="20">
        <v>0.9</v>
      </c>
      <c r="B263">
        <v>770</v>
      </c>
      <c r="C263">
        <v>119.17</v>
      </c>
      <c r="D263">
        <v>22.053999999999998</v>
      </c>
      <c r="E263">
        <v>770</v>
      </c>
      <c r="F263">
        <v>7700</v>
      </c>
      <c r="G263">
        <f t="shared" si="13"/>
        <v>0.9668698541465387</v>
      </c>
      <c r="Z263" s="10"/>
      <c r="AA263" s="12"/>
      <c r="AB263" s="12"/>
      <c r="AC263" s="12"/>
      <c r="AD263" s="12"/>
      <c r="AE263" s="11"/>
    </row>
    <row r="264" spans="1:32" x14ac:dyDescent="0.25">
      <c r="A264" s="20">
        <v>0.9</v>
      </c>
      <c r="B264">
        <v>772</v>
      </c>
      <c r="C264">
        <v>113.42</v>
      </c>
      <c r="D264">
        <v>21.86</v>
      </c>
      <c r="E264">
        <v>772</v>
      </c>
      <c r="F264">
        <v>7720</v>
      </c>
      <c r="G264">
        <f t="shared" si="13"/>
        <v>0.92597947581853646</v>
      </c>
      <c r="Z264" s="10"/>
      <c r="AA264" s="12"/>
      <c r="AB264" s="12"/>
      <c r="AC264" s="12"/>
      <c r="AD264" s="12"/>
      <c r="AE264" s="11"/>
    </row>
    <row r="265" spans="1:32" x14ac:dyDescent="0.25">
      <c r="A265" s="20">
        <v>0.9</v>
      </c>
      <c r="B265">
        <v>774</v>
      </c>
      <c r="C265">
        <v>99.4</v>
      </c>
      <c r="D265">
        <v>20.245999999999999</v>
      </c>
      <c r="E265">
        <v>774</v>
      </c>
      <c r="F265">
        <v>7740</v>
      </c>
      <c r="G265">
        <f t="shared" si="13"/>
        <v>0.87394754539264652</v>
      </c>
      <c r="Z265" s="10"/>
      <c r="AA265" s="12"/>
      <c r="AB265" s="12"/>
      <c r="AC265" s="12"/>
      <c r="AD265" s="12"/>
      <c r="AE265" s="11"/>
    </row>
    <row r="266" spans="1:32" x14ac:dyDescent="0.25">
      <c r="A266" s="20">
        <v>0.9</v>
      </c>
      <c r="B266">
        <v>776</v>
      </c>
      <c r="C266">
        <v>80.56</v>
      </c>
      <c r="D266">
        <v>17.942</v>
      </c>
      <c r="E266">
        <v>776</v>
      </c>
      <c r="F266">
        <v>7760</v>
      </c>
      <c r="G266">
        <f t="shared" si="13"/>
        <v>0.79719774153269485</v>
      </c>
      <c r="Z266" s="10"/>
      <c r="AA266" s="12"/>
      <c r="AB266" s="12"/>
      <c r="AC266" s="12"/>
      <c r="AD266" s="12"/>
      <c r="AE266" s="11"/>
    </row>
    <row r="267" spans="1:32" x14ac:dyDescent="0.25">
      <c r="A267" s="20">
        <v>0.9</v>
      </c>
      <c r="B267">
        <v>778</v>
      </c>
      <c r="C267">
        <v>67.69</v>
      </c>
      <c r="D267">
        <v>17.355</v>
      </c>
      <c r="E267">
        <v>778</v>
      </c>
      <c r="F267">
        <v>7780</v>
      </c>
      <c r="G267">
        <f t="shared" si="13"/>
        <v>0.69071593406534615</v>
      </c>
      <c r="Z267" s="10"/>
      <c r="AA267" s="12"/>
      <c r="AB267" s="12"/>
      <c r="AC267" s="12"/>
      <c r="AD267" s="12"/>
      <c r="AE267" s="11"/>
    </row>
    <row r="268" spans="1:32" x14ac:dyDescent="0.25">
      <c r="A268" s="20">
        <v>0.9</v>
      </c>
      <c r="B268">
        <v>780</v>
      </c>
      <c r="C268">
        <v>56.02</v>
      </c>
      <c r="D268">
        <v>17.22</v>
      </c>
      <c r="E268">
        <v>780</v>
      </c>
      <c r="F268">
        <v>7800</v>
      </c>
      <c r="G268">
        <f t="shared" si="13"/>
        <v>0.57463824943499753</v>
      </c>
      <c r="Z268" s="10"/>
      <c r="AA268" s="12"/>
      <c r="AB268" s="12"/>
      <c r="AC268" s="12"/>
      <c r="AD268" s="12"/>
      <c r="AE268" s="11"/>
    </row>
    <row r="269" spans="1:32" x14ac:dyDescent="0.25">
      <c r="A269" s="20">
        <v>0.9</v>
      </c>
      <c r="B269">
        <v>782</v>
      </c>
      <c r="C269">
        <v>42.36</v>
      </c>
      <c r="D269">
        <v>16.222999999999999</v>
      </c>
      <c r="E269">
        <v>782</v>
      </c>
      <c r="F269">
        <v>7820</v>
      </c>
      <c r="G269">
        <f t="shared" si="13"/>
        <v>0.460041706650473</v>
      </c>
      <c r="Z269" s="10"/>
      <c r="AA269" s="12"/>
      <c r="AB269" s="12"/>
      <c r="AC269" s="12"/>
      <c r="AD269" s="12"/>
      <c r="AE269" s="11"/>
    </row>
    <row r="270" spans="1:32" x14ac:dyDescent="0.25">
      <c r="A270" s="20">
        <v>0.9</v>
      </c>
      <c r="B270">
        <v>784</v>
      </c>
      <c r="C270">
        <v>30.19</v>
      </c>
      <c r="D270">
        <v>14.888999999999999</v>
      </c>
      <c r="E270">
        <v>784</v>
      </c>
      <c r="F270">
        <v>7840</v>
      </c>
      <c r="G270">
        <f t="shared" si="13"/>
        <v>0.35633681685896645</v>
      </c>
      <c r="Z270" s="10"/>
      <c r="AA270" s="12"/>
      <c r="AB270" s="12"/>
      <c r="AC270" s="12"/>
      <c r="AD270" s="12"/>
      <c r="AE270" s="11"/>
    </row>
    <row r="271" spans="1:32" x14ac:dyDescent="0.25">
      <c r="A271" s="20">
        <v>0.9</v>
      </c>
      <c r="B271">
        <v>786</v>
      </c>
      <c r="C271">
        <v>22.24</v>
      </c>
      <c r="D271">
        <v>14.166</v>
      </c>
      <c r="E271">
        <v>786</v>
      </c>
      <c r="F271">
        <v>7860</v>
      </c>
      <c r="G271">
        <f t="shared" si="13"/>
        <v>0.27519730410104409</v>
      </c>
      <c r="Z271" s="7"/>
      <c r="AA271" s="12"/>
      <c r="AB271" s="12"/>
      <c r="AC271" s="12"/>
      <c r="AD271" s="12"/>
      <c r="AE271" s="16"/>
    </row>
    <row r="272" spans="1:32" x14ac:dyDescent="0.25">
      <c r="AA272" s="7"/>
      <c r="AB272" s="12"/>
      <c r="AC272" s="12"/>
      <c r="AD272" s="12"/>
      <c r="AE272" s="12"/>
      <c r="AF272" s="16"/>
    </row>
    <row r="273" spans="1:32" x14ac:dyDescent="0.25">
      <c r="AA273" s="7"/>
      <c r="AB273" s="12"/>
      <c r="AC273" s="12"/>
      <c r="AD273" s="12"/>
      <c r="AE273" s="12"/>
      <c r="AF273" s="16"/>
    </row>
    <row r="274" spans="1:32" ht="23.25" x14ac:dyDescent="0.35">
      <c r="A274" s="27" t="s">
        <v>47</v>
      </c>
      <c r="AA274" s="15"/>
      <c r="AB274" s="12"/>
      <c r="AC274" s="12"/>
      <c r="AD274" s="12"/>
      <c r="AE274" s="12"/>
      <c r="AF274" s="14"/>
    </row>
    <row r="275" spans="1:32" ht="23.25" x14ac:dyDescent="0.35">
      <c r="A275" s="29">
        <v>42054</v>
      </c>
      <c r="M275" s="6"/>
      <c r="Y275" s="15"/>
      <c r="Z275" s="12"/>
      <c r="AA275" s="12"/>
      <c r="AB275" s="12"/>
      <c r="AC275" s="12"/>
      <c r="AD275" s="14"/>
    </row>
    <row r="276" spans="1:32" x14ac:dyDescent="0.25">
      <c r="B276">
        <v>0</v>
      </c>
      <c r="C276">
        <v>0</v>
      </c>
      <c r="D276">
        <v>0</v>
      </c>
      <c r="F276">
        <v>0</v>
      </c>
      <c r="M276" s="1"/>
      <c r="N276" s="2"/>
      <c r="O276" s="1"/>
      <c r="P276" s="1"/>
      <c r="Q276" s="1"/>
      <c r="R276" s="1"/>
      <c r="S276" s="1"/>
      <c r="Y276" s="15"/>
      <c r="Z276" s="12"/>
      <c r="AA276" s="12"/>
      <c r="AB276" s="12"/>
      <c r="AC276" s="12"/>
      <c r="AD276" s="14"/>
    </row>
    <row r="277" spans="1:32" x14ac:dyDescent="0.25">
      <c r="A277" s="20">
        <v>0.9</v>
      </c>
      <c r="B277">
        <v>700</v>
      </c>
      <c r="C277">
        <v>1095.5</v>
      </c>
      <c r="D277">
        <v>81.647000000000006</v>
      </c>
      <c r="E277">
        <v>700</v>
      </c>
      <c r="F277">
        <v>7000</v>
      </c>
      <c r="G277">
        <f>124*C277/D277/E277/A277</f>
        <v>2.6409080826267006</v>
      </c>
      <c r="N277" s="3"/>
      <c r="O277" s="3"/>
      <c r="P277" s="3"/>
      <c r="Q277" s="3"/>
      <c r="R277" s="3"/>
      <c r="S277" s="3"/>
      <c r="Y277" s="15"/>
      <c r="Z277" s="12"/>
      <c r="AA277" s="12"/>
      <c r="AB277" s="12"/>
      <c r="AC277" s="12"/>
      <c r="AD277" s="14"/>
    </row>
    <row r="278" spans="1:32" x14ac:dyDescent="0.25">
      <c r="A278" s="20">
        <v>0.9</v>
      </c>
      <c r="B278">
        <v>702</v>
      </c>
      <c r="C278">
        <v>1219.3</v>
      </c>
      <c r="D278">
        <v>88.037000000000006</v>
      </c>
      <c r="E278">
        <v>702</v>
      </c>
      <c r="F278">
        <v>7020</v>
      </c>
      <c r="G278">
        <f t="shared" ref="G278:G327" si="14">124*C278/D278/E278/A278</f>
        <v>2.7182375185045773</v>
      </c>
      <c r="X278" s="8"/>
      <c r="Y278" s="8"/>
      <c r="Z278" s="12"/>
      <c r="AA278" s="12"/>
      <c r="AB278" s="12"/>
      <c r="AC278" s="12"/>
      <c r="AD278" s="9"/>
    </row>
    <row r="279" spans="1:32" x14ac:dyDescent="0.25">
      <c r="A279" s="20">
        <v>0.9</v>
      </c>
      <c r="B279">
        <v>704</v>
      </c>
      <c r="C279">
        <v>1259.5999999999999</v>
      </c>
      <c r="D279">
        <v>83.644999999999996</v>
      </c>
      <c r="E279">
        <v>704</v>
      </c>
      <c r="F279">
        <v>7040</v>
      </c>
      <c r="G279">
        <f t="shared" si="14"/>
        <v>2.9471292517499705</v>
      </c>
      <c r="X279" s="8"/>
      <c r="Y279" s="8"/>
      <c r="Z279" s="12"/>
      <c r="AA279" s="12"/>
      <c r="AB279" s="12"/>
      <c r="AC279" s="12"/>
      <c r="AD279" s="9"/>
    </row>
    <row r="280" spans="1:32" x14ac:dyDescent="0.25">
      <c r="A280" s="20">
        <v>0.9</v>
      </c>
      <c r="B280">
        <v>706</v>
      </c>
      <c r="C280">
        <v>1427.4</v>
      </c>
      <c r="D280">
        <v>84.046000000000006</v>
      </c>
      <c r="E280">
        <v>706</v>
      </c>
      <c r="F280">
        <v>7060</v>
      </c>
      <c r="G280">
        <f t="shared" si="14"/>
        <v>3.3143862470026022</v>
      </c>
      <c r="N280" s="10"/>
      <c r="O280" s="12"/>
      <c r="P280" s="12"/>
      <c r="Q280" s="12"/>
      <c r="R280" s="12"/>
      <c r="S280" s="11"/>
      <c r="X280" s="8"/>
      <c r="Y280" s="8"/>
      <c r="Z280" s="12"/>
      <c r="AA280" s="12"/>
      <c r="AB280" s="12"/>
      <c r="AC280" s="12"/>
      <c r="AD280" s="9"/>
    </row>
    <row r="281" spans="1:32" x14ac:dyDescent="0.25">
      <c r="A281" s="20">
        <v>0.9</v>
      </c>
      <c r="B281">
        <v>708</v>
      </c>
      <c r="C281">
        <v>1497.7</v>
      </c>
      <c r="D281">
        <v>80.673000000000002</v>
      </c>
      <c r="E281">
        <v>708</v>
      </c>
      <c r="F281">
        <v>7080</v>
      </c>
      <c r="G281">
        <f t="shared" si="14"/>
        <v>3.6127885213973916</v>
      </c>
      <c r="N281" s="10"/>
      <c r="O281" s="12"/>
      <c r="P281" s="12"/>
      <c r="Q281" s="12"/>
      <c r="R281" s="12"/>
      <c r="S281" s="11"/>
      <c r="X281" s="7"/>
      <c r="Y281" s="7"/>
      <c r="Z281" s="12"/>
      <c r="AA281" s="12"/>
      <c r="AB281" s="12"/>
      <c r="AC281" s="12"/>
      <c r="AD281" s="16"/>
    </row>
    <row r="282" spans="1:32" x14ac:dyDescent="0.25">
      <c r="A282" s="20">
        <v>0.9</v>
      </c>
      <c r="B282">
        <v>710</v>
      </c>
      <c r="C282">
        <v>1432.8</v>
      </c>
      <c r="D282">
        <v>77.914000000000001</v>
      </c>
      <c r="E282">
        <v>710</v>
      </c>
      <c r="F282">
        <v>7100</v>
      </c>
      <c r="G282">
        <f t="shared" si="14"/>
        <v>3.5685427088805382</v>
      </c>
      <c r="N282" s="10"/>
      <c r="O282" s="12"/>
      <c r="P282" s="12"/>
      <c r="Q282" s="12"/>
      <c r="R282" s="12"/>
      <c r="S282" s="11"/>
      <c r="X282" s="7"/>
      <c r="Y282" s="7"/>
      <c r="Z282" s="12"/>
      <c r="AA282" s="12"/>
      <c r="AB282" s="12"/>
      <c r="AC282" s="12"/>
      <c r="AD282" s="16"/>
    </row>
    <row r="283" spans="1:32" x14ac:dyDescent="0.25">
      <c r="A283" s="20">
        <v>0.9</v>
      </c>
      <c r="B283">
        <v>712</v>
      </c>
      <c r="C283">
        <v>1159.8</v>
      </c>
      <c r="D283">
        <v>68.539000000000001</v>
      </c>
      <c r="E283">
        <v>712</v>
      </c>
      <c r="F283">
        <v>7120</v>
      </c>
      <c r="G283">
        <f t="shared" si="14"/>
        <v>3.2744964415951046</v>
      </c>
      <c r="N283" s="10"/>
      <c r="O283" s="12"/>
      <c r="P283" s="12"/>
      <c r="Q283" s="12"/>
      <c r="R283" s="12"/>
      <c r="S283" s="11"/>
      <c r="X283" s="7"/>
      <c r="Y283" s="7"/>
      <c r="Z283" s="12"/>
      <c r="AA283" s="12"/>
      <c r="AB283" s="12"/>
      <c r="AC283" s="12"/>
      <c r="AD283" s="16"/>
    </row>
    <row r="284" spans="1:32" x14ac:dyDescent="0.25">
      <c r="A284" s="20">
        <v>0.9</v>
      </c>
      <c r="B284">
        <v>714</v>
      </c>
      <c r="C284">
        <v>1006.6</v>
      </c>
      <c r="D284">
        <v>67.111000000000004</v>
      </c>
      <c r="E284">
        <v>714</v>
      </c>
      <c r="F284">
        <v>7140</v>
      </c>
      <c r="G284">
        <f t="shared" si="14"/>
        <v>2.894304233525383</v>
      </c>
      <c r="N284" s="10"/>
      <c r="O284" s="12"/>
      <c r="P284" s="12"/>
      <c r="Q284" s="12"/>
      <c r="R284" s="12"/>
      <c r="S284" s="11"/>
      <c r="X284" s="7"/>
      <c r="Y284" s="7"/>
      <c r="Z284" s="12"/>
      <c r="AA284" s="12"/>
      <c r="AB284" s="12"/>
      <c r="AC284" s="12"/>
      <c r="AD284" s="16"/>
    </row>
    <row r="285" spans="1:32" x14ac:dyDescent="0.25">
      <c r="A285" s="20">
        <v>0.9</v>
      </c>
      <c r="B285">
        <v>716</v>
      </c>
      <c r="C285">
        <v>963.9</v>
      </c>
      <c r="D285">
        <v>70.119</v>
      </c>
      <c r="E285">
        <v>716</v>
      </c>
      <c r="F285">
        <v>7160</v>
      </c>
      <c r="G285">
        <f t="shared" si="14"/>
        <v>2.6452237899481497</v>
      </c>
      <c r="N285" s="10"/>
      <c r="O285" s="12"/>
      <c r="P285" s="12"/>
      <c r="Q285" s="12"/>
      <c r="R285" s="12"/>
      <c r="S285" s="11"/>
      <c r="X285" s="7"/>
      <c r="Y285" s="7"/>
      <c r="Z285" s="12"/>
      <c r="AA285" s="12"/>
      <c r="AB285" s="12"/>
      <c r="AC285" s="12"/>
      <c r="AD285" s="16"/>
    </row>
    <row r="286" spans="1:32" x14ac:dyDescent="0.25">
      <c r="A286" s="20">
        <v>0.9</v>
      </c>
      <c r="B286">
        <v>718</v>
      </c>
      <c r="C286">
        <v>942.1</v>
      </c>
      <c r="D286">
        <v>68.84</v>
      </c>
      <c r="E286">
        <v>718</v>
      </c>
      <c r="F286">
        <v>7180</v>
      </c>
      <c r="G286">
        <f t="shared" si="14"/>
        <v>2.6260976655011348</v>
      </c>
      <c r="N286" s="10"/>
      <c r="O286" s="12"/>
      <c r="P286" s="12"/>
      <c r="Q286" s="12"/>
      <c r="R286" s="12"/>
      <c r="S286" s="11"/>
      <c r="Z286" s="12"/>
      <c r="AA286" s="12"/>
      <c r="AB286" s="12"/>
      <c r="AC286" s="12"/>
      <c r="AD286" s="13"/>
    </row>
    <row r="287" spans="1:32" x14ac:dyDescent="0.25">
      <c r="A287" s="20">
        <v>0.9</v>
      </c>
      <c r="B287">
        <v>720</v>
      </c>
      <c r="C287">
        <v>1155.0999999999999</v>
      </c>
      <c r="D287">
        <v>76.299000000000007</v>
      </c>
      <c r="E287">
        <v>720</v>
      </c>
      <c r="F287">
        <v>7200</v>
      </c>
      <c r="G287">
        <f t="shared" si="14"/>
        <v>2.8969928088308845</v>
      </c>
      <c r="N287" s="10"/>
      <c r="O287" s="12"/>
      <c r="P287" s="12"/>
      <c r="Q287" s="12"/>
      <c r="R287" s="12"/>
      <c r="S287" s="11"/>
      <c r="Z287" s="12"/>
      <c r="AA287" s="12"/>
      <c r="AB287" s="12"/>
      <c r="AC287" s="12"/>
      <c r="AD287" s="13"/>
    </row>
    <row r="288" spans="1:32" x14ac:dyDescent="0.25">
      <c r="A288" s="20">
        <v>0.9</v>
      </c>
      <c r="B288">
        <v>722</v>
      </c>
      <c r="C288">
        <v>1101</v>
      </c>
      <c r="D288">
        <v>64.429000000000002</v>
      </c>
      <c r="E288">
        <v>722</v>
      </c>
      <c r="F288">
        <v>7220</v>
      </c>
      <c r="G288">
        <f t="shared" si="14"/>
        <v>3.2609782817327302</v>
      </c>
      <c r="N288" s="10"/>
      <c r="O288" s="12"/>
      <c r="P288" s="12"/>
      <c r="Q288" s="12"/>
      <c r="R288" s="12"/>
      <c r="S288" s="11"/>
      <c r="Z288" s="12"/>
      <c r="AA288" s="12"/>
      <c r="AB288" s="12"/>
      <c r="AC288" s="12"/>
      <c r="AD288" s="13"/>
    </row>
    <row r="289" spans="1:62" x14ac:dyDescent="0.25">
      <c r="A289" s="20">
        <v>0.9</v>
      </c>
      <c r="B289">
        <v>724</v>
      </c>
      <c r="C289">
        <v>1133.9000000000001</v>
      </c>
      <c r="D289">
        <v>60.820999999999998</v>
      </c>
      <c r="E289">
        <v>724</v>
      </c>
      <c r="F289">
        <v>7240</v>
      </c>
      <c r="G289">
        <f t="shared" si="14"/>
        <v>3.5478218854108308</v>
      </c>
      <c r="N289" s="10"/>
      <c r="O289" s="12"/>
      <c r="P289" s="12"/>
      <c r="Q289" s="12"/>
      <c r="R289" s="12"/>
      <c r="S289" s="11"/>
      <c r="Z289" s="12"/>
      <c r="AA289" s="12"/>
      <c r="AB289" s="12"/>
      <c r="AC289" s="12"/>
      <c r="AD289" s="13"/>
    </row>
    <row r="290" spans="1:62" x14ac:dyDescent="0.25">
      <c r="A290" s="20">
        <v>0.9</v>
      </c>
      <c r="B290">
        <v>726</v>
      </c>
      <c r="C290">
        <v>1035.8</v>
      </c>
      <c r="D290">
        <v>56.981999999999999</v>
      </c>
      <c r="E290">
        <v>726</v>
      </c>
      <c r="F290">
        <v>7260</v>
      </c>
      <c r="G290">
        <f t="shared" si="14"/>
        <v>3.4496955885209268</v>
      </c>
      <c r="N290" s="10"/>
      <c r="O290" s="12"/>
      <c r="P290" s="12"/>
      <c r="Q290" s="12"/>
      <c r="R290" s="12"/>
      <c r="S290" s="11"/>
      <c r="Z290" s="12"/>
      <c r="AA290" s="12"/>
      <c r="AB290" s="12"/>
      <c r="AC290" s="12"/>
      <c r="AD290" s="13"/>
    </row>
    <row r="291" spans="1:62" x14ac:dyDescent="0.25">
      <c r="A291" s="20">
        <v>0.9</v>
      </c>
      <c r="B291">
        <v>728</v>
      </c>
      <c r="C291">
        <v>958</v>
      </c>
      <c r="D291">
        <v>58.817</v>
      </c>
      <c r="E291">
        <v>728</v>
      </c>
      <c r="F291">
        <v>7280</v>
      </c>
      <c r="G291">
        <f t="shared" si="14"/>
        <v>3.0825521755014931</v>
      </c>
      <c r="N291" s="7"/>
      <c r="O291" s="12"/>
      <c r="P291" s="12"/>
      <c r="Q291" s="12"/>
      <c r="R291" s="12"/>
      <c r="S291" s="11"/>
      <c r="Z291" s="12"/>
      <c r="AA291" s="12"/>
      <c r="AB291" s="12"/>
      <c r="AC291" s="12"/>
      <c r="AD291" s="13"/>
    </row>
    <row r="292" spans="1:62" x14ac:dyDescent="0.25">
      <c r="A292" s="20">
        <v>0.9</v>
      </c>
      <c r="B292">
        <v>730</v>
      </c>
      <c r="C292">
        <v>832.1</v>
      </c>
      <c r="D292">
        <v>60.463000000000001</v>
      </c>
      <c r="E292">
        <v>730</v>
      </c>
      <c r="F292">
        <v>7300</v>
      </c>
      <c r="G292">
        <f t="shared" si="14"/>
        <v>2.597419793898383</v>
      </c>
      <c r="N292" s="7"/>
      <c r="O292" s="12"/>
      <c r="P292" s="12"/>
      <c r="Q292" s="12"/>
      <c r="R292" s="12"/>
      <c r="S292" s="11"/>
    </row>
    <row r="293" spans="1:62" x14ac:dyDescent="0.25">
      <c r="A293" s="20">
        <v>0.9</v>
      </c>
      <c r="B293">
        <v>732</v>
      </c>
      <c r="C293">
        <v>660</v>
      </c>
      <c r="D293">
        <v>54.31</v>
      </c>
      <c r="E293">
        <v>732</v>
      </c>
      <c r="F293">
        <v>7320</v>
      </c>
      <c r="G293">
        <f t="shared" si="14"/>
        <v>2.2873479140024258</v>
      </c>
      <c r="N293" s="7"/>
      <c r="O293" s="12"/>
      <c r="P293" s="12"/>
      <c r="Q293" s="12"/>
      <c r="R293" s="12"/>
      <c r="S293" s="11"/>
    </row>
    <row r="294" spans="1:62" x14ac:dyDescent="0.25">
      <c r="A294" s="20">
        <v>0.9</v>
      </c>
      <c r="B294">
        <v>734</v>
      </c>
      <c r="C294">
        <v>640.29999999999995</v>
      </c>
      <c r="D294">
        <v>53.901000000000003</v>
      </c>
      <c r="E294">
        <v>734</v>
      </c>
      <c r="F294">
        <v>7340</v>
      </c>
      <c r="G294">
        <f t="shared" si="14"/>
        <v>2.2298199416437221</v>
      </c>
      <c r="N294" s="15"/>
      <c r="O294" s="12"/>
      <c r="P294" s="12"/>
      <c r="Q294" s="12"/>
      <c r="R294" s="12"/>
      <c r="S294" s="11"/>
    </row>
    <row r="295" spans="1:62" x14ac:dyDescent="0.25">
      <c r="A295" s="20">
        <v>0.9</v>
      </c>
      <c r="B295">
        <v>736</v>
      </c>
      <c r="C295">
        <v>669.2</v>
      </c>
      <c r="D295">
        <v>51.265000000000001</v>
      </c>
      <c r="E295">
        <v>736</v>
      </c>
      <c r="F295">
        <v>7360</v>
      </c>
      <c r="G295">
        <f t="shared" si="14"/>
        <v>2.4436349723964379</v>
      </c>
      <c r="N295" s="15"/>
      <c r="O295" s="12"/>
      <c r="P295" s="12"/>
      <c r="Q295" s="12"/>
      <c r="R295" s="12"/>
      <c r="S295" s="11"/>
    </row>
    <row r="296" spans="1:62" x14ac:dyDescent="0.25">
      <c r="A296" s="20">
        <v>0.9</v>
      </c>
      <c r="B296">
        <v>738</v>
      </c>
      <c r="C296">
        <v>768.3</v>
      </c>
      <c r="D296">
        <v>53.527999999999999</v>
      </c>
      <c r="E296">
        <v>738</v>
      </c>
      <c r="F296">
        <v>7380</v>
      </c>
      <c r="G296">
        <f t="shared" si="14"/>
        <v>2.6796164190406913</v>
      </c>
      <c r="N296" s="15"/>
      <c r="O296" s="12"/>
      <c r="P296" s="12"/>
      <c r="Q296" s="12"/>
      <c r="R296" s="12"/>
      <c r="S296" s="11"/>
      <c r="X296" s="6"/>
      <c r="AH296" s="6"/>
      <c r="AR296" s="6"/>
      <c r="BB296" s="6"/>
    </row>
    <row r="297" spans="1:62" x14ac:dyDescent="0.25">
      <c r="A297" s="20">
        <v>0.9</v>
      </c>
      <c r="B297">
        <v>740</v>
      </c>
      <c r="C297">
        <v>772.8</v>
      </c>
      <c r="D297">
        <v>50.44</v>
      </c>
      <c r="E297">
        <v>740</v>
      </c>
      <c r="F297">
        <v>7400</v>
      </c>
      <c r="G297">
        <f t="shared" si="14"/>
        <v>2.8525908938280069</v>
      </c>
      <c r="N297" s="15"/>
      <c r="O297" s="12"/>
      <c r="P297" s="12"/>
      <c r="Q297" s="12"/>
      <c r="R297" s="12"/>
      <c r="S297" s="11"/>
      <c r="T297" s="1"/>
      <c r="U297" s="1"/>
      <c r="X297" s="1"/>
      <c r="Y297" s="2"/>
      <c r="Z297" s="1"/>
      <c r="AA297" s="1"/>
      <c r="AB297" s="1"/>
      <c r="AC297" s="1"/>
      <c r="AD297" s="1"/>
      <c r="AE297" s="1"/>
      <c r="AF297" s="1"/>
      <c r="AH297" s="1"/>
      <c r="AI297" s="2"/>
      <c r="AJ297" s="1"/>
      <c r="AK297" s="1"/>
      <c r="AL297" s="1"/>
      <c r="AM297" s="1"/>
      <c r="AN297" s="1"/>
      <c r="AO297" s="1"/>
      <c r="AP297" s="1"/>
      <c r="AR297" s="1"/>
      <c r="AS297" s="2"/>
      <c r="AT297" s="1"/>
      <c r="AU297" s="1"/>
      <c r="AV297" s="1"/>
      <c r="AW297" s="1"/>
      <c r="AX297" s="1"/>
      <c r="AY297" s="1"/>
      <c r="AZ297" s="1"/>
      <c r="BB297" s="1"/>
      <c r="BC297" s="2"/>
      <c r="BD297" s="1"/>
      <c r="BE297" s="1"/>
      <c r="BF297" s="1"/>
      <c r="BG297" s="1"/>
      <c r="BH297" s="1"/>
      <c r="BI297" s="1"/>
      <c r="BJ297" s="1"/>
    </row>
    <row r="298" spans="1:62" x14ac:dyDescent="0.25">
      <c r="A298" s="20">
        <v>0.9</v>
      </c>
      <c r="B298">
        <v>742</v>
      </c>
      <c r="C298">
        <v>721.2</v>
      </c>
      <c r="D298">
        <v>47.066000000000003</v>
      </c>
      <c r="E298">
        <v>742</v>
      </c>
      <c r="F298">
        <v>7420</v>
      </c>
      <c r="G298">
        <f t="shared" si="14"/>
        <v>2.8452713971002619</v>
      </c>
      <c r="M298" s="8"/>
      <c r="N298" s="8"/>
      <c r="O298" s="12"/>
      <c r="P298" s="12"/>
      <c r="Q298" s="12"/>
      <c r="R298" s="12"/>
      <c r="S298" s="9"/>
      <c r="T298" s="3"/>
      <c r="Y298" s="3"/>
      <c r="Z298" s="3"/>
      <c r="AA298" s="3"/>
      <c r="AB298" s="3"/>
      <c r="AC298" s="3"/>
      <c r="AD298" s="3"/>
      <c r="AE298" s="3"/>
      <c r="AI298" s="3"/>
      <c r="AJ298" s="3"/>
      <c r="AK298" s="3"/>
      <c r="AL298" s="3"/>
      <c r="AM298" s="3"/>
      <c r="AN298" s="3"/>
      <c r="AO298" s="3"/>
      <c r="AS298" s="3"/>
      <c r="AT298" s="3"/>
      <c r="AU298" s="3"/>
      <c r="AV298" s="3"/>
      <c r="AW298" s="3"/>
      <c r="AX298" s="3"/>
      <c r="AY298" s="3"/>
      <c r="BC298" s="3"/>
      <c r="BD298" s="3"/>
      <c r="BE298" s="3"/>
      <c r="BF298" s="3"/>
      <c r="BG298" s="3"/>
      <c r="BH298" s="3"/>
      <c r="BI298" s="3"/>
    </row>
    <row r="299" spans="1:62" x14ac:dyDescent="0.25">
      <c r="A299" s="20">
        <v>0.9</v>
      </c>
      <c r="B299">
        <v>744</v>
      </c>
      <c r="C299">
        <v>614.20000000000005</v>
      </c>
      <c r="D299">
        <v>44.219000000000001</v>
      </c>
      <c r="E299">
        <v>744</v>
      </c>
      <c r="F299">
        <v>7440</v>
      </c>
      <c r="G299">
        <f t="shared" si="14"/>
        <v>2.5722142233144294</v>
      </c>
      <c r="M299" s="8"/>
      <c r="N299" s="8"/>
      <c r="O299" s="12"/>
      <c r="P299" s="12"/>
      <c r="Q299" s="12"/>
      <c r="R299" s="12"/>
      <c r="S299" s="9"/>
    </row>
    <row r="300" spans="1:62" x14ac:dyDescent="0.25">
      <c r="A300" s="20">
        <v>0.9</v>
      </c>
      <c r="B300">
        <v>746</v>
      </c>
      <c r="C300">
        <v>508.3</v>
      </c>
      <c r="D300">
        <v>43.357999999999997</v>
      </c>
      <c r="E300">
        <v>746</v>
      </c>
      <c r="F300">
        <v>7460</v>
      </c>
      <c r="G300">
        <f t="shared" si="14"/>
        <v>2.1651660909924337</v>
      </c>
      <c r="M300" s="8"/>
      <c r="N300" s="8"/>
      <c r="O300" s="12"/>
      <c r="P300" s="12"/>
      <c r="Q300" s="12"/>
      <c r="R300" s="12"/>
      <c r="S300" s="9"/>
    </row>
    <row r="301" spans="1:62" x14ac:dyDescent="0.25">
      <c r="A301" s="20">
        <v>0.9</v>
      </c>
      <c r="B301">
        <v>748</v>
      </c>
      <c r="C301">
        <v>472</v>
      </c>
      <c r="D301">
        <v>46.744999999999997</v>
      </c>
      <c r="E301">
        <v>748</v>
      </c>
      <c r="F301">
        <v>7480</v>
      </c>
      <c r="G301">
        <f t="shared" si="14"/>
        <v>1.8598778076042084</v>
      </c>
      <c r="M301" s="7"/>
      <c r="N301" s="7"/>
      <c r="O301" s="12"/>
      <c r="P301" s="12"/>
      <c r="Q301" s="12"/>
      <c r="R301" s="12"/>
      <c r="S301" s="16"/>
      <c r="Y301" s="10"/>
      <c r="Z301" s="12"/>
      <c r="AA301" s="12"/>
      <c r="AB301" s="12"/>
      <c r="AC301" s="12"/>
      <c r="AD301" s="11"/>
      <c r="AI301" s="10"/>
      <c r="AJ301" s="12"/>
      <c r="AK301" s="12"/>
      <c r="AL301" s="12"/>
      <c r="AM301" s="12"/>
      <c r="AN301" s="11"/>
      <c r="AS301" s="10"/>
      <c r="AT301" s="12"/>
      <c r="AU301" s="12"/>
      <c r="AV301" s="12"/>
      <c r="AW301" s="12"/>
      <c r="AX301" s="11"/>
      <c r="BC301" s="10"/>
      <c r="BD301" s="12"/>
      <c r="BE301" s="12"/>
      <c r="BF301" s="12"/>
      <c r="BG301" s="12"/>
      <c r="BH301" s="11"/>
    </row>
    <row r="302" spans="1:62" x14ac:dyDescent="0.25">
      <c r="A302" s="20">
        <v>0.9</v>
      </c>
      <c r="B302">
        <v>750</v>
      </c>
      <c r="C302">
        <v>385.8</v>
      </c>
      <c r="D302">
        <v>41.802</v>
      </c>
      <c r="E302">
        <v>750</v>
      </c>
      <c r="F302">
        <v>7500</v>
      </c>
      <c r="G302">
        <f t="shared" si="14"/>
        <v>1.695442535976482</v>
      </c>
      <c r="M302" s="7"/>
      <c r="N302" s="7"/>
      <c r="O302" s="12"/>
      <c r="P302" s="12"/>
      <c r="Q302" s="12"/>
      <c r="R302" s="12"/>
      <c r="S302" s="16"/>
      <c r="Y302" s="10"/>
      <c r="Z302" s="12"/>
      <c r="AA302" s="12"/>
      <c r="AB302" s="12"/>
      <c r="AC302" s="12"/>
      <c r="AD302" s="11"/>
      <c r="AI302" s="10"/>
      <c r="AJ302" s="12"/>
      <c r="AK302" s="12"/>
      <c r="AL302" s="12"/>
      <c r="AM302" s="12"/>
      <c r="AN302" s="11"/>
      <c r="AS302" s="10"/>
      <c r="AT302" s="12"/>
      <c r="AU302" s="12"/>
      <c r="AV302" s="12"/>
      <c r="AW302" s="12"/>
      <c r="AX302" s="11"/>
      <c r="BC302" s="10"/>
      <c r="BD302" s="12"/>
      <c r="BE302" s="12"/>
      <c r="BF302" s="12"/>
      <c r="BG302" s="12"/>
      <c r="BH302" s="11"/>
    </row>
    <row r="303" spans="1:62" x14ac:dyDescent="0.25">
      <c r="A303" s="20">
        <v>0.9</v>
      </c>
      <c r="B303">
        <v>752</v>
      </c>
      <c r="C303">
        <v>340.1</v>
      </c>
      <c r="D303">
        <v>36.99</v>
      </c>
      <c r="E303">
        <v>752</v>
      </c>
      <c r="F303">
        <v>7520</v>
      </c>
      <c r="G303">
        <f t="shared" si="14"/>
        <v>1.6845489516366636</v>
      </c>
      <c r="M303" s="7"/>
      <c r="N303" s="7"/>
      <c r="O303" s="12"/>
      <c r="P303" s="12"/>
      <c r="Q303" s="12"/>
      <c r="R303" s="12"/>
      <c r="S303" s="16"/>
      <c r="Y303" s="10"/>
      <c r="Z303" s="12"/>
      <c r="AA303" s="12"/>
      <c r="AB303" s="12"/>
      <c r="AC303" s="12"/>
      <c r="AD303" s="11"/>
      <c r="AI303" s="10"/>
      <c r="AJ303" s="12"/>
      <c r="AK303" s="12"/>
      <c r="AL303" s="12"/>
      <c r="AM303" s="12"/>
      <c r="AN303" s="11"/>
      <c r="AS303" s="10"/>
      <c r="AT303" s="12"/>
      <c r="AU303" s="12"/>
      <c r="AV303" s="12"/>
      <c r="AW303" s="12"/>
      <c r="AX303" s="11"/>
      <c r="BC303" s="10"/>
      <c r="BD303" s="12"/>
      <c r="BE303" s="12"/>
      <c r="BF303" s="12"/>
      <c r="BG303" s="12"/>
      <c r="BH303" s="11"/>
    </row>
    <row r="304" spans="1:62" x14ac:dyDescent="0.25">
      <c r="A304" s="20">
        <v>0.9</v>
      </c>
      <c r="B304">
        <v>754</v>
      </c>
      <c r="C304">
        <v>376.8</v>
      </c>
      <c r="D304">
        <v>38.177</v>
      </c>
      <c r="E304">
        <v>754</v>
      </c>
      <c r="F304">
        <v>7540</v>
      </c>
      <c r="G304">
        <f t="shared" si="14"/>
        <v>1.8035032364837367</v>
      </c>
      <c r="M304" s="7"/>
      <c r="N304" s="7"/>
      <c r="O304" s="12"/>
      <c r="P304" s="12"/>
      <c r="Q304" s="12"/>
      <c r="R304" s="12"/>
      <c r="S304" s="16"/>
      <c r="Y304" s="10"/>
      <c r="Z304" s="12"/>
      <c r="AA304" s="12"/>
      <c r="AB304" s="12"/>
      <c r="AC304" s="12"/>
      <c r="AD304" s="11"/>
      <c r="AI304" s="10"/>
      <c r="AJ304" s="12"/>
      <c r="AK304" s="12"/>
      <c r="AL304" s="12"/>
      <c r="AM304" s="12"/>
      <c r="AN304" s="11"/>
      <c r="AS304" s="10"/>
      <c r="AT304" s="12"/>
      <c r="AU304" s="12"/>
      <c r="AV304" s="12"/>
      <c r="AW304" s="12"/>
      <c r="AX304" s="11"/>
      <c r="BC304" s="10"/>
      <c r="BD304" s="12"/>
      <c r="BE304" s="12"/>
      <c r="BF304" s="12"/>
      <c r="BG304" s="12"/>
      <c r="BH304" s="11"/>
    </row>
    <row r="305" spans="1:60" x14ac:dyDescent="0.25">
      <c r="A305" s="20">
        <v>0.9</v>
      </c>
      <c r="B305">
        <v>756</v>
      </c>
      <c r="C305">
        <v>425</v>
      </c>
      <c r="D305">
        <v>39.265000000000001</v>
      </c>
      <c r="E305">
        <v>756</v>
      </c>
      <c r="F305">
        <v>7560</v>
      </c>
      <c r="G305">
        <f t="shared" si="14"/>
        <v>1.9726076293276371</v>
      </c>
      <c r="M305" s="7"/>
      <c r="N305" s="7"/>
      <c r="O305" s="12"/>
      <c r="P305" s="12"/>
      <c r="Q305" s="12"/>
      <c r="R305" s="12"/>
      <c r="S305" s="16"/>
      <c r="Y305" s="10"/>
      <c r="Z305" s="12"/>
      <c r="AA305" s="12"/>
      <c r="AB305" s="12"/>
      <c r="AC305" s="12"/>
      <c r="AD305" s="11"/>
      <c r="AI305" s="10"/>
      <c r="AJ305" s="12"/>
      <c r="AK305" s="12"/>
      <c r="AL305" s="12"/>
      <c r="AM305" s="12"/>
      <c r="AN305" s="11"/>
      <c r="AS305" s="10"/>
      <c r="AT305" s="12"/>
      <c r="AU305" s="12"/>
      <c r="AV305" s="12"/>
      <c r="AW305" s="12"/>
      <c r="AX305" s="11"/>
      <c r="BC305" s="10"/>
      <c r="BD305" s="12"/>
      <c r="BE305" s="12"/>
      <c r="BF305" s="12"/>
      <c r="BG305" s="12"/>
      <c r="BH305" s="11"/>
    </row>
    <row r="306" spans="1:60" x14ac:dyDescent="0.25">
      <c r="A306" s="20">
        <v>0.9</v>
      </c>
      <c r="B306">
        <v>758</v>
      </c>
      <c r="C306">
        <v>399.1</v>
      </c>
      <c r="D306">
        <v>36.039000000000001</v>
      </c>
      <c r="E306">
        <v>758</v>
      </c>
      <c r="F306">
        <v>7580</v>
      </c>
      <c r="G306">
        <f t="shared" si="14"/>
        <v>2.0128850118876316</v>
      </c>
      <c r="O306" s="12"/>
      <c r="P306" s="12"/>
      <c r="Q306" s="12"/>
      <c r="R306" s="12"/>
      <c r="S306" s="16"/>
      <c r="Y306" s="10"/>
      <c r="Z306" s="12"/>
      <c r="AA306" s="12"/>
      <c r="AB306" s="12"/>
      <c r="AC306" s="12"/>
      <c r="AD306" s="11"/>
      <c r="AI306" s="10"/>
      <c r="AJ306" s="12"/>
      <c r="AK306" s="12"/>
      <c r="AL306" s="12"/>
      <c r="AM306" s="12"/>
      <c r="AN306" s="11"/>
      <c r="AS306" s="10"/>
      <c r="AT306" s="12"/>
      <c r="AU306" s="12"/>
      <c r="AV306" s="12"/>
      <c r="AW306" s="12"/>
      <c r="AX306" s="11"/>
      <c r="BC306" s="10"/>
      <c r="BD306" s="12"/>
      <c r="BE306" s="12"/>
      <c r="BF306" s="12"/>
      <c r="BG306" s="12"/>
      <c r="BH306" s="11"/>
    </row>
    <row r="307" spans="1:60" x14ac:dyDescent="0.25">
      <c r="A307" s="20">
        <v>0.9</v>
      </c>
      <c r="B307">
        <v>760</v>
      </c>
      <c r="C307">
        <v>336.1</v>
      </c>
      <c r="D307">
        <v>32.332999999999998</v>
      </c>
      <c r="E307">
        <v>760</v>
      </c>
      <c r="F307">
        <v>7600</v>
      </c>
      <c r="G307">
        <f t="shared" si="14"/>
        <v>1.8844650776830221</v>
      </c>
      <c r="O307" s="12"/>
      <c r="P307" s="12"/>
      <c r="Q307" s="12"/>
      <c r="R307" s="12"/>
      <c r="S307" s="16"/>
      <c r="Y307" s="10"/>
      <c r="Z307" s="12"/>
      <c r="AA307" s="12"/>
      <c r="AB307" s="12"/>
      <c r="AC307" s="12"/>
      <c r="AD307" s="11"/>
      <c r="AI307" s="10"/>
      <c r="AJ307" s="12"/>
      <c r="AK307" s="12"/>
      <c r="AL307" s="12"/>
      <c r="AM307" s="12"/>
      <c r="AN307" s="11"/>
      <c r="AS307" s="10"/>
      <c r="AT307" s="12"/>
      <c r="AU307" s="12"/>
      <c r="AV307" s="12"/>
      <c r="AW307" s="12"/>
      <c r="AX307" s="11"/>
      <c r="BC307" s="10"/>
      <c r="BD307" s="12"/>
      <c r="BE307" s="12"/>
      <c r="BF307" s="12"/>
      <c r="BG307" s="12"/>
      <c r="BH307" s="11"/>
    </row>
    <row r="308" spans="1:60" x14ac:dyDescent="0.25">
      <c r="A308" s="20">
        <v>0.9</v>
      </c>
      <c r="B308">
        <v>762</v>
      </c>
      <c r="C308">
        <v>290.10000000000002</v>
      </c>
      <c r="D308">
        <v>31.599</v>
      </c>
      <c r="E308">
        <v>762</v>
      </c>
      <c r="F308">
        <v>7620</v>
      </c>
      <c r="G308">
        <f t="shared" si="14"/>
        <v>1.659963712485558</v>
      </c>
      <c r="O308" s="12"/>
      <c r="P308" s="12"/>
      <c r="Q308" s="12"/>
      <c r="R308" s="12"/>
      <c r="S308" s="16"/>
      <c r="Y308" s="10"/>
      <c r="Z308" s="12"/>
      <c r="AA308" s="12"/>
      <c r="AB308" s="12"/>
      <c r="AC308" s="12"/>
      <c r="AD308" s="11"/>
      <c r="AI308" s="10"/>
      <c r="AJ308" s="12"/>
      <c r="AK308" s="12"/>
      <c r="AL308" s="12"/>
      <c r="AM308" s="12"/>
      <c r="AN308" s="11"/>
      <c r="AS308" s="10"/>
      <c r="AT308" s="12"/>
      <c r="AU308" s="12"/>
      <c r="AV308" s="12"/>
      <c r="AW308" s="12"/>
      <c r="AX308" s="11"/>
      <c r="BC308" s="10"/>
      <c r="BD308" s="12"/>
      <c r="BE308" s="12"/>
      <c r="BF308" s="12"/>
      <c r="BG308" s="12"/>
      <c r="BH308" s="11"/>
    </row>
    <row r="309" spans="1:60" x14ac:dyDescent="0.25">
      <c r="A309" s="20">
        <v>0.9</v>
      </c>
      <c r="B309">
        <v>764</v>
      </c>
      <c r="C309">
        <v>226.6</v>
      </c>
      <c r="D309">
        <v>28.495000000000001</v>
      </c>
      <c r="E309">
        <v>764</v>
      </c>
      <c r="F309">
        <v>7640</v>
      </c>
      <c r="G309">
        <f t="shared" si="14"/>
        <v>1.4340921592951663</v>
      </c>
      <c r="O309" s="12"/>
      <c r="P309" s="12"/>
      <c r="Q309" s="12"/>
      <c r="R309" s="12"/>
      <c r="S309" s="16"/>
      <c r="Y309" s="10"/>
      <c r="Z309" s="12"/>
      <c r="AA309" s="12"/>
      <c r="AB309" s="12"/>
      <c r="AC309" s="12"/>
      <c r="AD309" s="11"/>
      <c r="AI309" s="10"/>
      <c r="AJ309" s="12"/>
      <c r="AK309" s="12"/>
      <c r="AL309" s="12"/>
      <c r="AM309" s="12"/>
      <c r="AN309" s="11"/>
      <c r="AS309" s="10"/>
      <c r="AT309" s="12"/>
      <c r="AU309" s="12"/>
      <c r="AV309" s="12"/>
      <c r="AW309" s="12"/>
      <c r="AX309" s="11"/>
      <c r="BC309" s="10"/>
      <c r="BD309" s="12"/>
      <c r="BE309" s="12"/>
      <c r="BF309" s="12"/>
      <c r="BG309" s="12"/>
      <c r="BH309" s="11"/>
    </row>
    <row r="310" spans="1:60" x14ac:dyDescent="0.25">
      <c r="A310" s="20">
        <v>0.9</v>
      </c>
      <c r="B310">
        <v>766</v>
      </c>
      <c r="C310">
        <v>229.1</v>
      </c>
      <c r="D310">
        <v>33.405000000000001</v>
      </c>
      <c r="E310">
        <v>766</v>
      </c>
      <c r="F310">
        <v>7660</v>
      </c>
      <c r="G310">
        <f t="shared" si="14"/>
        <v>1.2335706255918788</v>
      </c>
      <c r="O310" s="12"/>
      <c r="P310" s="12"/>
      <c r="Q310" s="12"/>
      <c r="R310" s="12"/>
      <c r="S310" s="16"/>
      <c r="Y310" s="10"/>
      <c r="Z310" s="12"/>
      <c r="AA310" s="12"/>
      <c r="AB310" s="12"/>
      <c r="AC310" s="12"/>
      <c r="AD310" s="11"/>
      <c r="AI310" s="10"/>
      <c r="AJ310" s="12"/>
      <c r="AK310" s="12"/>
      <c r="AL310" s="12"/>
      <c r="AM310" s="12"/>
      <c r="AN310" s="11"/>
      <c r="AS310" s="10"/>
      <c r="AT310" s="12"/>
      <c r="AU310" s="12"/>
      <c r="AV310" s="12"/>
      <c r="AW310" s="12"/>
      <c r="AX310" s="11"/>
      <c r="BC310" s="10"/>
      <c r="BD310" s="12"/>
      <c r="BE310" s="12"/>
      <c r="BF310" s="12"/>
      <c r="BG310" s="12"/>
      <c r="BH310" s="11"/>
    </row>
    <row r="311" spans="1:60" x14ac:dyDescent="0.25">
      <c r="A311" s="20">
        <v>0.9</v>
      </c>
      <c r="B311">
        <v>768</v>
      </c>
      <c r="C311">
        <v>192.2</v>
      </c>
      <c r="D311">
        <v>30.707999999999998</v>
      </c>
      <c r="E311">
        <v>768</v>
      </c>
      <c r="F311">
        <v>7680</v>
      </c>
      <c r="G311">
        <f t="shared" si="14"/>
        <v>1.1228449939453586</v>
      </c>
      <c r="O311" s="12"/>
      <c r="P311" s="12"/>
      <c r="Q311" s="12"/>
      <c r="R311" s="12"/>
      <c r="S311" s="16"/>
      <c r="Y311" s="10"/>
      <c r="Z311" s="12"/>
      <c r="AA311" s="12"/>
      <c r="AB311" s="12"/>
      <c r="AC311" s="12"/>
      <c r="AD311" s="11"/>
      <c r="AI311" s="10"/>
      <c r="AJ311" s="12"/>
      <c r="AK311" s="12"/>
      <c r="AL311" s="12"/>
      <c r="AM311" s="12"/>
      <c r="AN311" s="11"/>
      <c r="AS311" s="10"/>
      <c r="AT311" s="12"/>
      <c r="AU311" s="12"/>
      <c r="AV311" s="12"/>
      <c r="AW311" s="12"/>
      <c r="AX311" s="11"/>
      <c r="BC311" s="10"/>
      <c r="BD311" s="12"/>
      <c r="BE311" s="12"/>
      <c r="BF311" s="12"/>
      <c r="BG311" s="12"/>
      <c r="BH311" s="11"/>
    </row>
    <row r="312" spans="1:60" x14ac:dyDescent="0.25">
      <c r="A312" s="20">
        <v>0.9</v>
      </c>
      <c r="B312">
        <v>770</v>
      </c>
      <c r="C312">
        <v>182.9</v>
      </c>
      <c r="D312">
        <v>30.251000000000001</v>
      </c>
      <c r="E312">
        <v>770</v>
      </c>
      <c r="F312">
        <v>7700</v>
      </c>
      <c r="G312">
        <f t="shared" si="14"/>
        <v>1.0818384690322809</v>
      </c>
      <c r="Y312" s="7"/>
      <c r="Z312" s="12"/>
      <c r="AA312" s="12"/>
      <c r="AB312" s="12"/>
      <c r="AC312" s="12"/>
      <c r="AD312" s="11"/>
      <c r="AI312" s="7"/>
      <c r="AJ312" s="12"/>
      <c r="AK312" s="12"/>
      <c r="AL312" s="12"/>
      <c r="AM312" s="12"/>
      <c r="AN312" s="11"/>
      <c r="AS312" s="7"/>
      <c r="AT312" s="12"/>
      <c r="AU312" s="12"/>
      <c r="AV312" s="12"/>
      <c r="AW312" s="12"/>
      <c r="AX312" s="11"/>
      <c r="BC312" s="7"/>
      <c r="BD312" s="12"/>
      <c r="BE312" s="12"/>
      <c r="BF312" s="12"/>
      <c r="BG312" s="12"/>
      <c r="BH312" s="11"/>
    </row>
    <row r="313" spans="1:60" x14ac:dyDescent="0.25">
      <c r="A313" s="20">
        <v>0.9</v>
      </c>
      <c r="B313">
        <v>772</v>
      </c>
      <c r="C313">
        <v>175.88</v>
      </c>
      <c r="D313">
        <v>29.824000000000002</v>
      </c>
      <c r="E313">
        <v>772</v>
      </c>
      <c r="F313">
        <v>7720</v>
      </c>
      <c r="G313">
        <f t="shared" si="14"/>
        <v>1.0524765826334683</v>
      </c>
      <c r="Y313" s="7"/>
      <c r="Z313" s="12"/>
      <c r="AA313" s="12"/>
      <c r="AB313" s="12"/>
      <c r="AC313" s="12"/>
      <c r="AD313" s="11"/>
      <c r="AI313" s="7"/>
      <c r="AJ313" s="12"/>
      <c r="AK313" s="12"/>
      <c r="AL313" s="12"/>
      <c r="AM313" s="12"/>
      <c r="AN313" s="11"/>
      <c r="AS313" s="7"/>
      <c r="AT313" s="12"/>
      <c r="AU313" s="12"/>
      <c r="AV313" s="12"/>
      <c r="AW313" s="12"/>
      <c r="AX313" s="11"/>
      <c r="BC313" s="7"/>
      <c r="BD313" s="12"/>
      <c r="BE313" s="12"/>
      <c r="BF313" s="12"/>
      <c r="BG313" s="12"/>
      <c r="BH313" s="11"/>
    </row>
    <row r="314" spans="1:60" x14ac:dyDescent="0.25">
      <c r="A314" s="20">
        <v>0.9</v>
      </c>
      <c r="B314">
        <v>774</v>
      </c>
      <c r="C314">
        <v>151.57</v>
      </c>
      <c r="D314">
        <v>27.535</v>
      </c>
      <c r="E314">
        <v>774</v>
      </c>
      <c r="F314">
        <v>7740</v>
      </c>
      <c r="G314">
        <f t="shared" si="14"/>
        <v>0.97986531484137773</v>
      </c>
      <c r="Y314" s="7"/>
      <c r="Z314" s="12"/>
      <c r="AA314" s="12"/>
      <c r="AB314" s="12"/>
      <c r="AC314" s="12"/>
      <c r="AD314" s="11"/>
      <c r="AI314" s="7"/>
      <c r="AJ314" s="12"/>
      <c r="AK314" s="12"/>
      <c r="AL314" s="12"/>
      <c r="AM314" s="12"/>
      <c r="AN314" s="11"/>
      <c r="AS314" s="7"/>
      <c r="AT314" s="12"/>
      <c r="AU314" s="12"/>
      <c r="AV314" s="12"/>
      <c r="AW314" s="12"/>
      <c r="AX314" s="11"/>
      <c r="BC314" s="7"/>
      <c r="BD314" s="12"/>
      <c r="BE314" s="12"/>
      <c r="BF314" s="12"/>
      <c r="BG314" s="12"/>
      <c r="BH314" s="11"/>
    </row>
    <row r="315" spans="1:60" x14ac:dyDescent="0.25">
      <c r="A315" s="20">
        <v>0.9</v>
      </c>
      <c r="B315">
        <v>776</v>
      </c>
      <c r="C315">
        <v>122.07</v>
      </c>
      <c r="D315">
        <v>24.492000000000001</v>
      </c>
      <c r="E315">
        <v>776</v>
      </c>
      <c r="F315">
        <v>7760</v>
      </c>
      <c r="G315">
        <f t="shared" si="14"/>
        <v>0.88491620519330794</v>
      </c>
      <c r="Y315" s="15"/>
      <c r="Z315" s="12"/>
      <c r="AA315" s="12"/>
      <c r="AB315" s="12"/>
      <c r="AC315" s="12"/>
      <c r="AD315" s="11"/>
      <c r="AI315" s="15"/>
      <c r="AJ315" s="12"/>
      <c r="AK315" s="12"/>
      <c r="AL315" s="12"/>
      <c r="AM315" s="12"/>
      <c r="AN315" s="11"/>
      <c r="AS315" s="15"/>
      <c r="AT315" s="12"/>
      <c r="AU315" s="12"/>
      <c r="AV315" s="12"/>
      <c r="AW315" s="12"/>
      <c r="AX315" s="11"/>
      <c r="BC315" s="15"/>
      <c r="BD315" s="12"/>
      <c r="BE315" s="12"/>
      <c r="BF315" s="12"/>
      <c r="BG315" s="12"/>
      <c r="BH315" s="11"/>
    </row>
    <row r="316" spans="1:60" x14ac:dyDescent="0.25">
      <c r="A316" s="20">
        <v>0.9</v>
      </c>
      <c r="B316">
        <v>778</v>
      </c>
      <c r="C316">
        <v>102.2</v>
      </c>
      <c r="D316">
        <v>23.85</v>
      </c>
      <c r="E316">
        <v>778</v>
      </c>
      <c r="F316">
        <v>7780</v>
      </c>
      <c r="G316">
        <f t="shared" si="14"/>
        <v>0.75886075077680704</v>
      </c>
      <c r="Y316" s="15"/>
      <c r="Z316" s="12"/>
      <c r="AA316" s="12"/>
      <c r="AB316" s="12"/>
      <c r="AC316" s="12"/>
      <c r="AD316" s="11"/>
      <c r="AI316" s="15"/>
      <c r="AJ316" s="12"/>
      <c r="AK316" s="12"/>
      <c r="AL316" s="12"/>
      <c r="AM316" s="12"/>
      <c r="AN316" s="11"/>
      <c r="AS316" s="15"/>
      <c r="AT316" s="12"/>
      <c r="AU316" s="12"/>
      <c r="AV316" s="12"/>
      <c r="AW316" s="12"/>
      <c r="AX316" s="11"/>
      <c r="BC316" s="15"/>
      <c r="BD316" s="12"/>
      <c r="BE316" s="12"/>
      <c r="BF316" s="12"/>
      <c r="BG316" s="12"/>
      <c r="BH316" s="11"/>
    </row>
    <row r="317" spans="1:60" x14ac:dyDescent="0.25">
      <c r="A317" s="20">
        <v>0.9</v>
      </c>
      <c r="B317">
        <v>780</v>
      </c>
      <c r="C317">
        <v>84.14</v>
      </c>
      <c r="D317">
        <v>23.617000000000001</v>
      </c>
      <c r="E317">
        <v>780</v>
      </c>
      <c r="F317">
        <v>7800</v>
      </c>
      <c r="G317">
        <f t="shared" si="14"/>
        <v>0.6293066935824273</v>
      </c>
      <c r="Y317" s="15"/>
      <c r="Z317" s="12"/>
      <c r="AA317" s="12"/>
      <c r="AB317" s="12"/>
      <c r="AC317" s="12"/>
      <c r="AD317" s="11"/>
      <c r="AI317" s="15"/>
      <c r="AJ317" s="12"/>
      <c r="AK317" s="12"/>
      <c r="AL317" s="12"/>
      <c r="AM317" s="12"/>
      <c r="AN317" s="11"/>
      <c r="AS317" s="15"/>
      <c r="AT317" s="12"/>
      <c r="AU317" s="12"/>
      <c r="AV317" s="12"/>
      <c r="AW317" s="12"/>
      <c r="AX317" s="11"/>
      <c r="BC317" s="15"/>
      <c r="BD317" s="12"/>
      <c r="BE317" s="12"/>
      <c r="BF317" s="12"/>
      <c r="BG317" s="12"/>
      <c r="BH317" s="11"/>
    </row>
    <row r="318" spans="1:60" x14ac:dyDescent="0.25">
      <c r="A318" s="20">
        <v>0.9</v>
      </c>
      <c r="B318">
        <v>782</v>
      </c>
      <c r="C318">
        <v>63.13</v>
      </c>
      <c r="D318">
        <v>21.995000000000001</v>
      </c>
      <c r="E318">
        <v>782</v>
      </c>
      <c r="F318">
        <v>7820</v>
      </c>
      <c r="G318">
        <f t="shared" si="14"/>
        <v>0.50568986040835306</v>
      </c>
      <c r="Y318" s="15"/>
      <c r="Z318" s="12"/>
      <c r="AA318" s="12"/>
      <c r="AB318" s="12"/>
      <c r="AC318" s="12"/>
      <c r="AD318" s="11"/>
      <c r="AI318" s="15"/>
      <c r="AJ318" s="12"/>
      <c r="AK318" s="12"/>
      <c r="AL318" s="12"/>
      <c r="AM318" s="12"/>
      <c r="AN318" s="11"/>
      <c r="AS318" s="15"/>
      <c r="AT318" s="12"/>
      <c r="AU318" s="12"/>
      <c r="AV318" s="12"/>
      <c r="AW318" s="12"/>
      <c r="AX318" s="11"/>
      <c r="BC318" s="15"/>
      <c r="BD318" s="12"/>
      <c r="BE318" s="12"/>
      <c r="BF318" s="12"/>
      <c r="BG318" s="12"/>
      <c r="BH318" s="11"/>
    </row>
    <row r="319" spans="1:60" x14ac:dyDescent="0.25">
      <c r="A319" s="20">
        <v>0.9</v>
      </c>
      <c r="B319">
        <v>784</v>
      </c>
      <c r="C319">
        <v>46.17</v>
      </c>
      <c r="D319">
        <v>20.372</v>
      </c>
      <c r="E319">
        <v>784</v>
      </c>
      <c r="F319">
        <v>7840</v>
      </c>
      <c r="G319">
        <f t="shared" si="14"/>
        <v>0.39828075349519343</v>
      </c>
      <c r="X319" s="8"/>
      <c r="Y319" s="8"/>
      <c r="Z319" s="12"/>
      <c r="AA319" s="12"/>
      <c r="AB319" s="12"/>
      <c r="AC319" s="12"/>
      <c r="AD319" s="11"/>
      <c r="AH319" s="8"/>
      <c r="AI319" s="8"/>
      <c r="AJ319" s="12"/>
      <c r="AK319" s="12"/>
      <c r="AL319" s="12"/>
      <c r="AM319" s="12"/>
      <c r="AN319" s="11"/>
      <c r="AR319" s="8"/>
      <c r="AS319" s="8"/>
      <c r="AT319" s="12"/>
      <c r="AU319" s="12"/>
      <c r="AV319" s="12"/>
      <c r="AW319" s="12"/>
      <c r="AX319" s="11"/>
      <c r="BB319" s="8"/>
      <c r="BC319" s="8"/>
      <c r="BD319" s="12"/>
      <c r="BE319" s="12"/>
      <c r="BF319" s="12"/>
      <c r="BG319" s="12"/>
      <c r="BH319" s="11"/>
    </row>
    <row r="320" spans="1:60" x14ac:dyDescent="0.25">
      <c r="A320" s="20">
        <v>0.9</v>
      </c>
      <c r="B320">
        <v>786</v>
      </c>
      <c r="C320">
        <v>34.97</v>
      </c>
      <c r="D320">
        <v>19.463999999999999</v>
      </c>
      <c r="E320">
        <v>786</v>
      </c>
      <c r="F320">
        <v>7860</v>
      </c>
      <c r="G320">
        <f t="shared" si="14"/>
        <v>0.31493444731585685</v>
      </c>
      <c r="X320" s="8"/>
      <c r="Y320" s="8"/>
      <c r="Z320" s="12"/>
      <c r="AA320" s="12"/>
      <c r="AB320" s="12"/>
      <c r="AC320" s="12"/>
      <c r="AD320" s="11"/>
      <c r="AH320" s="8"/>
      <c r="AI320" s="8"/>
      <c r="AJ320" s="12"/>
      <c r="AK320" s="12"/>
      <c r="AL320" s="12"/>
      <c r="AM320" s="12"/>
      <c r="AN320" s="11"/>
      <c r="AR320" s="8"/>
      <c r="AS320" s="8"/>
      <c r="AT320" s="12"/>
      <c r="AU320" s="12"/>
      <c r="AV320" s="12"/>
      <c r="AW320" s="12"/>
      <c r="AX320" s="11"/>
      <c r="BB320" s="8"/>
      <c r="BC320" s="8"/>
      <c r="BD320" s="12"/>
      <c r="BE320" s="12"/>
      <c r="BF320" s="12"/>
      <c r="BG320" s="12"/>
      <c r="BH320" s="11"/>
    </row>
    <row r="321" spans="1:60" x14ac:dyDescent="0.25">
      <c r="A321" s="20">
        <v>0.9</v>
      </c>
      <c r="B321">
        <v>788</v>
      </c>
      <c r="C321">
        <v>28.68</v>
      </c>
      <c r="D321">
        <v>21.411000000000001</v>
      </c>
      <c r="E321">
        <v>788</v>
      </c>
      <c r="F321">
        <v>7880</v>
      </c>
      <c r="G321">
        <f t="shared" si="14"/>
        <v>0.23420445600135484</v>
      </c>
      <c r="K321" s="1"/>
      <c r="L321" s="1"/>
      <c r="X321" s="8"/>
      <c r="Y321" s="8"/>
      <c r="Z321" s="12"/>
      <c r="AA321" s="12"/>
      <c r="AB321" s="12"/>
      <c r="AC321" s="12"/>
      <c r="AD321" s="11"/>
      <c r="AH321" s="8"/>
      <c r="AI321" s="8"/>
      <c r="AJ321" s="12"/>
      <c r="AK321" s="12"/>
      <c r="AL321" s="12"/>
      <c r="AM321" s="12"/>
      <c r="AN321" s="11"/>
      <c r="AR321" s="8"/>
      <c r="AS321" s="8"/>
      <c r="AT321" s="12"/>
      <c r="AU321" s="12"/>
      <c r="AV321" s="12"/>
      <c r="AW321" s="12"/>
      <c r="AX321" s="11"/>
      <c r="BB321" s="8"/>
      <c r="BC321" s="8"/>
      <c r="BD321" s="12"/>
      <c r="BE321" s="12"/>
      <c r="BF321" s="12"/>
      <c r="BG321" s="12"/>
      <c r="BH321" s="11"/>
    </row>
    <row r="322" spans="1:60" x14ac:dyDescent="0.25">
      <c r="A322" s="20">
        <v>0.9</v>
      </c>
      <c r="B322">
        <v>790</v>
      </c>
      <c r="C322">
        <v>18.88</v>
      </c>
      <c r="D322">
        <v>17.843</v>
      </c>
      <c r="E322">
        <v>790</v>
      </c>
      <c r="F322">
        <v>7900</v>
      </c>
      <c r="G322">
        <f t="shared" si="14"/>
        <v>0.1845381654788173</v>
      </c>
      <c r="X322" s="7"/>
      <c r="Y322" s="7"/>
      <c r="Z322" s="12"/>
      <c r="AA322" s="12"/>
      <c r="AB322" s="12"/>
      <c r="AC322" s="12"/>
      <c r="AD322" s="16"/>
      <c r="AH322" s="7"/>
      <c r="AI322" s="7"/>
      <c r="AJ322" s="12"/>
      <c r="AK322" s="12"/>
      <c r="AL322" s="12"/>
      <c r="AM322" s="12"/>
      <c r="AN322" s="16"/>
      <c r="AR322" s="7"/>
      <c r="AS322" s="7"/>
      <c r="AT322" s="12"/>
      <c r="AU322" s="12"/>
      <c r="AV322" s="12"/>
      <c r="AW322" s="12"/>
      <c r="AX322" s="16"/>
      <c r="BB322" s="7"/>
      <c r="BC322" s="7"/>
      <c r="BD322" s="12"/>
      <c r="BE322" s="12"/>
      <c r="BF322" s="12"/>
      <c r="BG322" s="12"/>
      <c r="BH322" s="16"/>
    </row>
    <row r="323" spans="1:60" x14ac:dyDescent="0.25">
      <c r="A323" s="20">
        <v>0.9</v>
      </c>
      <c r="B323">
        <v>792</v>
      </c>
      <c r="C323">
        <v>13.672000000000001</v>
      </c>
      <c r="D323">
        <v>15.766</v>
      </c>
      <c r="E323">
        <v>792</v>
      </c>
      <c r="F323">
        <v>7920</v>
      </c>
      <c r="G323">
        <f t="shared" si="14"/>
        <v>0.15085667163979141</v>
      </c>
      <c r="X323" s="7"/>
      <c r="Y323" s="7"/>
      <c r="Z323" s="12"/>
      <c r="AA323" s="12"/>
      <c r="AB323" s="12"/>
      <c r="AC323" s="12"/>
      <c r="AD323" s="16"/>
      <c r="AH323" s="7"/>
      <c r="AI323" s="7"/>
      <c r="AJ323" s="12"/>
      <c r="AK323" s="12"/>
      <c r="AL323" s="12"/>
      <c r="AM323" s="12"/>
      <c r="AN323" s="16"/>
      <c r="AR323" s="7"/>
      <c r="AS323" s="7"/>
      <c r="AT323" s="12"/>
      <c r="AU323" s="12"/>
      <c r="AV323" s="12"/>
      <c r="AW323" s="12"/>
      <c r="AX323" s="16"/>
      <c r="BB323" s="7"/>
      <c r="BC323" s="7"/>
      <c r="BD323" s="12"/>
      <c r="BE323" s="12"/>
      <c r="BF323" s="12"/>
      <c r="BG323" s="12"/>
      <c r="BH323" s="16"/>
    </row>
    <row r="324" spans="1:60" x14ac:dyDescent="0.25">
      <c r="A324" s="20">
        <v>0.9</v>
      </c>
      <c r="B324">
        <v>794</v>
      </c>
      <c r="C324">
        <v>10.452999999999999</v>
      </c>
      <c r="D324">
        <v>15.82</v>
      </c>
      <c r="E324">
        <v>794</v>
      </c>
      <c r="F324">
        <v>7940</v>
      </c>
      <c r="G324">
        <f t="shared" si="14"/>
        <v>0.11465503850871987</v>
      </c>
      <c r="X324" s="7"/>
      <c r="Y324" s="7"/>
      <c r="Z324" s="12"/>
      <c r="AA324" s="12"/>
      <c r="AB324" s="12"/>
      <c r="AC324" s="12"/>
      <c r="AD324" s="16"/>
      <c r="AH324" s="7"/>
      <c r="AI324" s="7"/>
      <c r="AJ324" s="12"/>
      <c r="AK324" s="12"/>
      <c r="AL324" s="12"/>
      <c r="AM324" s="12"/>
      <c r="AN324" s="16"/>
      <c r="AR324" s="7"/>
      <c r="AS324" s="7"/>
      <c r="AT324" s="12"/>
      <c r="AU324" s="12"/>
      <c r="AV324" s="12"/>
      <c r="AW324" s="12"/>
      <c r="AX324" s="16"/>
      <c r="BB324" s="7"/>
      <c r="BC324" s="7"/>
      <c r="BD324" s="12"/>
      <c r="BE324" s="12"/>
      <c r="BF324" s="12"/>
      <c r="BG324" s="12"/>
      <c r="BH324" s="16"/>
    </row>
    <row r="325" spans="1:60" x14ac:dyDescent="0.25">
      <c r="A325" s="20">
        <v>0.9</v>
      </c>
      <c r="B325">
        <v>796</v>
      </c>
      <c r="C325">
        <v>8.1769999999999996</v>
      </c>
      <c r="D325">
        <v>14.379</v>
      </c>
      <c r="E325">
        <v>796</v>
      </c>
      <c r="F325">
        <v>7960</v>
      </c>
      <c r="G325">
        <f t="shared" si="14"/>
        <v>9.8430892281220497E-2</v>
      </c>
      <c r="S325" s="4"/>
      <c r="X325" s="7"/>
      <c r="Y325" s="7"/>
      <c r="Z325" s="12"/>
      <c r="AA325" s="12"/>
      <c r="AB325" s="12"/>
      <c r="AC325" s="12"/>
      <c r="AD325" s="16"/>
      <c r="AH325" s="7"/>
      <c r="AI325" s="7"/>
      <c r="AJ325" s="12"/>
      <c r="AK325" s="12"/>
      <c r="AL325" s="12"/>
      <c r="AM325" s="12"/>
      <c r="AN325" s="16"/>
      <c r="AR325" s="7"/>
      <c r="AS325" s="7"/>
      <c r="AT325" s="12"/>
      <c r="AU325" s="12"/>
      <c r="AV325" s="12"/>
      <c r="AW325" s="12"/>
      <c r="AX325" s="16"/>
      <c r="BB325" s="7"/>
      <c r="BC325" s="7"/>
      <c r="BD325" s="12"/>
      <c r="BE325" s="12"/>
      <c r="BF325" s="12"/>
      <c r="BG325" s="12"/>
      <c r="BH325" s="16"/>
    </row>
    <row r="326" spans="1:60" x14ac:dyDescent="0.25">
      <c r="A326" s="20">
        <v>0.9</v>
      </c>
      <c r="B326">
        <v>798</v>
      </c>
      <c r="C326">
        <v>6.7160000000000002</v>
      </c>
      <c r="D326">
        <v>14.361000000000001</v>
      </c>
      <c r="E326">
        <v>798</v>
      </c>
      <c r="F326">
        <v>7980</v>
      </c>
      <c r="G326">
        <f t="shared" si="14"/>
        <v>8.0742518118598797E-2</v>
      </c>
      <c r="S326" s="4"/>
      <c r="X326" s="7"/>
      <c r="Y326" s="7"/>
      <c r="Z326" s="12"/>
      <c r="AA326" s="12"/>
      <c r="AB326" s="12"/>
      <c r="AC326" s="12"/>
      <c r="AD326" s="16"/>
      <c r="AH326" s="7"/>
      <c r="AI326" s="7"/>
      <c r="AJ326" s="12"/>
      <c r="AK326" s="12"/>
      <c r="AL326" s="12"/>
      <c r="AM326" s="12"/>
      <c r="AN326" s="16"/>
      <c r="AR326" s="7"/>
      <c r="AS326" s="7"/>
      <c r="AT326" s="12"/>
      <c r="AU326" s="12"/>
      <c r="AV326" s="12"/>
      <c r="AW326" s="12"/>
      <c r="AX326" s="16"/>
      <c r="BB326" s="7"/>
      <c r="BC326" s="7"/>
      <c r="BD326" s="12"/>
      <c r="BE326" s="12"/>
      <c r="BF326" s="12"/>
      <c r="BG326" s="12"/>
      <c r="BH326" s="16"/>
    </row>
    <row r="327" spans="1:60" x14ac:dyDescent="0.25">
      <c r="A327" s="20">
        <v>0.9</v>
      </c>
      <c r="B327">
        <v>800</v>
      </c>
      <c r="C327">
        <v>5.8550000000000004</v>
      </c>
      <c r="D327">
        <v>14.433</v>
      </c>
      <c r="E327">
        <v>800</v>
      </c>
      <c r="F327">
        <v>8000</v>
      </c>
      <c r="G327">
        <f t="shared" si="14"/>
        <v>6.9864969937719901E-2</v>
      </c>
      <c r="S327" s="4"/>
      <c r="Z327" s="12"/>
      <c r="AA327" s="12"/>
      <c r="AB327" s="12"/>
      <c r="AC327" s="12"/>
      <c r="AD327" s="16"/>
      <c r="AJ327" s="12"/>
      <c r="AK327" s="12"/>
      <c r="AL327" s="12"/>
      <c r="AM327" s="12"/>
      <c r="AN327" s="16"/>
      <c r="AT327" s="12"/>
      <c r="AU327" s="12"/>
      <c r="AV327" s="12"/>
      <c r="AW327" s="12"/>
      <c r="AX327" s="16"/>
      <c r="BD327" s="12"/>
      <c r="BE327" s="12"/>
      <c r="BF327" s="12"/>
      <c r="BG327" s="12"/>
      <c r="BH327" s="16"/>
    </row>
    <row r="328" spans="1:60" x14ac:dyDescent="0.25">
      <c r="A328" s="20"/>
      <c r="S328" s="4"/>
      <c r="Z328" s="12"/>
      <c r="AA328" s="12"/>
      <c r="AB328" s="12"/>
      <c r="AC328" s="12"/>
      <c r="AD328" s="16"/>
      <c r="AJ328" s="12"/>
      <c r="AK328" s="12"/>
      <c r="AL328" s="12"/>
      <c r="AM328" s="12"/>
      <c r="AN328" s="16"/>
      <c r="AT328" s="12"/>
      <c r="AU328" s="12"/>
      <c r="AV328" s="12"/>
      <c r="AW328" s="12"/>
      <c r="AX328" s="16"/>
      <c r="BD328" s="12"/>
      <c r="BE328" s="12"/>
      <c r="BF328" s="12"/>
      <c r="BG328" s="12"/>
      <c r="BH328" s="16"/>
    </row>
    <row r="329" spans="1:60" x14ac:dyDescent="0.25">
      <c r="A329" s="20"/>
      <c r="S329" s="4"/>
      <c r="Z329" s="12"/>
      <c r="AA329" s="12"/>
      <c r="AB329" s="12"/>
      <c r="AC329" s="12"/>
      <c r="AD329" s="16"/>
      <c r="AJ329" s="12"/>
      <c r="AK329" s="12"/>
      <c r="AL329" s="12"/>
      <c r="AM329" s="12"/>
      <c r="AN329" s="16"/>
      <c r="AT329" s="12"/>
      <c r="AU329" s="12"/>
      <c r="AV329" s="12"/>
      <c r="AW329" s="12"/>
      <c r="AX329" s="16"/>
      <c r="BD329" s="12"/>
      <c r="BE329" s="12"/>
      <c r="BF329" s="12"/>
      <c r="BG329" s="12"/>
      <c r="BH329" s="16"/>
    </row>
    <row r="330" spans="1:60" x14ac:dyDescent="0.25">
      <c r="B330" s="12"/>
      <c r="C330" s="12"/>
      <c r="D330" s="12"/>
      <c r="E330" s="12"/>
      <c r="F330" s="11"/>
      <c r="S330" s="4"/>
      <c r="Z330" s="12"/>
      <c r="AA330" s="12"/>
      <c r="AB330" s="12"/>
      <c r="AC330" s="12"/>
      <c r="AD330" s="16"/>
      <c r="AJ330" s="12"/>
      <c r="AK330" s="12"/>
      <c r="AL330" s="12"/>
      <c r="AM330" s="12"/>
      <c r="AN330" s="16"/>
      <c r="AT330" s="12"/>
      <c r="AU330" s="12"/>
      <c r="AV330" s="12"/>
      <c r="AW330" s="12"/>
      <c r="AX330" s="16"/>
      <c r="BD330" s="12"/>
      <c r="BE330" s="12"/>
      <c r="BF330" s="12"/>
      <c r="BG330" s="12"/>
      <c r="BH330" s="16"/>
    </row>
    <row r="331" spans="1:60" x14ac:dyDescent="0.25">
      <c r="B331" s="12"/>
      <c r="C331" s="12"/>
      <c r="D331" s="12"/>
      <c r="E331" s="12"/>
      <c r="F331" s="11"/>
      <c r="S331" s="4"/>
      <c r="Z331" s="12"/>
      <c r="AA331" s="12"/>
      <c r="AB331" s="12"/>
      <c r="AC331" s="12"/>
      <c r="AD331" s="16"/>
      <c r="AJ331" s="12"/>
      <c r="AK331" s="12"/>
      <c r="AL331" s="12"/>
      <c r="AM331" s="12"/>
      <c r="AN331" s="16"/>
      <c r="AT331" s="12"/>
      <c r="AU331" s="12"/>
      <c r="AV331" s="12"/>
      <c r="AW331" s="12"/>
      <c r="AX331" s="16"/>
      <c r="BD331" s="12"/>
      <c r="BE331" s="12"/>
      <c r="BF331" s="12"/>
      <c r="BG331" s="12"/>
      <c r="BH331" s="16"/>
    </row>
    <row r="332" spans="1:60" x14ac:dyDescent="0.25">
      <c r="B332" s="12"/>
      <c r="C332" s="12"/>
      <c r="D332" s="12"/>
      <c r="E332" s="12"/>
      <c r="F332" s="11"/>
      <c r="S332" s="4"/>
      <c r="Z332" s="12"/>
      <c r="AA332" s="12"/>
      <c r="AB332" s="12"/>
      <c r="AC332" s="12"/>
      <c r="AD332" s="16"/>
      <c r="AJ332" s="12"/>
      <c r="AK332" s="12"/>
      <c r="AL332" s="12"/>
      <c r="AM332" s="12"/>
      <c r="AN332" s="16"/>
      <c r="AT332" s="12"/>
      <c r="AU332" s="12"/>
      <c r="AV332" s="12"/>
      <c r="AW332" s="12"/>
      <c r="AX332" s="16"/>
      <c r="BD332" s="12"/>
      <c r="BE332" s="12"/>
      <c r="BF332" s="12"/>
      <c r="BG332" s="12"/>
      <c r="BH332" s="16"/>
    </row>
    <row r="333" spans="1:60" x14ac:dyDescent="0.25">
      <c r="B333" s="12"/>
      <c r="C333" s="12"/>
      <c r="D333" s="12"/>
      <c r="E333" s="12"/>
      <c r="F333" s="11"/>
      <c r="S333" s="4"/>
    </row>
    <row r="334" spans="1:60" x14ac:dyDescent="0.25">
      <c r="A334" s="12"/>
      <c r="B334" s="12"/>
      <c r="C334" s="12"/>
      <c r="D334" s="12"/>
      <c r="E334" s="11"/>
      <c r="R334" s="4"/>
    </row>
    <row r="335" spans="1:60" x14ac:dyDescent="0.25">
      <c r="A335" s="12"/>
      <c r="B335" s="12"/>
      <c r="C335" s="12"/>
      <c r="D335" s="12"/>
      <c r="E335" s="11"/>
      <c r="R335" s="4"/>
    </row>
    <row r="336" spans="1:60" x14ac:dyDescent="0.25">
      <c r="A336" s="12"/>
      <c r="B336" s="12"/>
      <c r="C336" s="12"/>
      <c r="D336" s="12"/>
      <c r="E336" s="11"/>
      <c r="R336" s="4"/>
    </row>
    <row r="337" spans="1:18" x14ac:dyDescent="0.25">
      <c r="A337" s="12"/>
      <c r="B337" s="12"/>
      <c r="C337" s="12"/>
      <c r="D337" s="12"/>
      <c r="E337" s="11"/>
      <c r="R337" s="4"/>
    </row>
    <row r="338" spans="1:18" x14ac:dyDescent="0.25">
      <c r="A338" s="12"/>
      <c r="B338" s="12"/>
      <c r="C338" s="12"/>
      <c r="D338" s="12"/>
      <c r="E338" s="11"/>
      <c r="R338" s="4"/>
    </row>
    <row r="339" spans="1:18" x14ac:dyDescent="0.25">
      <c r="A339" s="12"/>
      <c r="B339" s="12"/>
      <c r="C339" s="12"/>
      <c r="D339" s="12"/>
      <c r="E339" s="11"/>
      <c r="R339" s="4"/>
    </row>
    <row r="340" spans="1:18" x14ac:dyDescent="0.25">
      <c r="A340" s="12"/>
      <c r="B340" s="12"/>
      <c r="C340" s="12"/>
      <c r="D340" s="12"/>
      <c r="E340" s="11"/>
      <c r="R340" s="4"/>
    </row>
    <row r="341" spans="1:18" x14ac:dyDescent="0.25">
      <c r="A341" s="12"/>
      <c r="B341" s="12"/>
      <c r="C341" s="12"/>
      <c r="D341" s="12"/>
      <c r="E341" s="11"/>
      <c r="R341" s="4"/>
    </row>
    <row r="342" spans="1:18" x14ac:dyDescent="0.25">
      <c r="A342" s="12"/>
      <c r="B342" s="12"/>
      <c r="C342" s="12"/>
      <c r="D342" s="12"/>
      <c r="E342" s="11"/>
      <c r="R342" s="4"/>
    </row>
    <row r="343" spans="1:18" x14ac:dyDescent="0.25">
      <c r="A343" s="12"/>
      <c r="B343" s="12"/>
      <c r="C343" s="12"/>
      <c r="D343" s="12"/>
      <c r="E343" s="11"/>
      <c r="R343" s="4"/>
    </row>
    <row r="344" spans="1:18" x14ac:dyDescent="0.25">
      <c r="A344" s="12"/>
      <c r="B344" s="12"/>
      <c r="C344" s="12"/>
      <c r="D344" s="12"/>
      <c r="E344" s="11"/>
      <c r="R344" s="4"/>
    </row>
    <row r="345" spans="1:18" x14ac:dyDescent="0.25">
      <c r="A345" s="12"/>
      <c r="B345" s="12"/>
      <c r="C345" s="12"/>
      <c r="D345" s="12"/>
      <c r="E345" s="16"/>
      <c r="R345" s="4"/>
    </row>
    <row r="346" spans="1:18" x14ac:dyDescent="0.25">
      <c r="A346" s="12"/>
      <c r="B346" s="12"/>
      <c r="C346" s="12"/>
      <c r="D346" s="12"/>
      <c r="E346" s="16"/>
      <c r="R346" s="4"/>
    </row>
    <row r="347" spans="1:18" x14ac:dyDescent="0.25">
      <c r="A347" s="12"/>
      <c r="B347" s="12"/>
      <c r="C347" s="12"/>
      <c r="D347" s="12"/>
      <c r="E347" s="16"/>
      <c r="R347" s="4"/>
    </row>
    <row r="348" spans="1:18" x14ac:dyDescent="0.25">
      <c r="A348" s="12"/>
      <c r="B348" s="12"/>
      <c r="C348" s="12"/>
      <c r="D348" s="12"/>
      <c r="E348" s="16"/>
      <c r="R348" s="4"/>
    </row>
    <row r="349" spans="1:18" x14ac:dyDescent="0.25">
      <c r="A349" s="12"/>
      <c r="B349" s="12"/>
      <c r="C349" s="12"/>
      <c r="D349" s="12"/>
      <c r="E349" s="16"/>
      <c r="R349" s="4"/>
    </row>
    <row r="350" spans="1:18" x14ac:dyDescent="0.25">
      <c r="A350" s="12"/>
      <c r="B350" s="12"/>
      <c r="C350" s="12"/>
      <c r="D350" s="12"/>
      <c r="E350" s="16"/>
      <c r="R350" s="4"/>
    </row>
    <row r="351" spans="1:18" x14ac:dyDescent="0.25">
      <c r="A351" s="12"/>
      <c r="B351" s="12"/>
      <c r="C351" s="12"/>
      <c r="D351" s="12"/>
      <c r="E351" s="16"/>
    </row>
    <row r="352" spans="1:18" x14ac:dyDescent="0.25">
      <c r="A352" s="12"/>
      <c r="B352" s="12"/>
      <c r="C352" s="12"/>
      <c r="D352" s="12"/>
      <c r="E352" s="16"/>
    </row>
    <row r="353" spans="1:5" x14ac:dyDescent="0.25">
      <c r="A353" s="12"/>
      <c r="B353" s="12"/>
      <c r="C353" s="12"/>
      <c r="D353" s="12"/>
      <c r="E353" s="16"/>
    </row>
    <row r="354" spans="1:5" x14ac:dyDescent="0.25">
      <c r="A354" s="12"/>
      <c r="B354" s="12"/>
      <c r="C354" s="12"/>
      <c r="D354" s="12"/>
      <c r="E354" s="16"/>
    </row>
    <row r="355" spans="1:5" x14ac:dyDescent="0.25">
      <c r="A355" s="12"/>
      <c r="B355" s="12"/>
      <c r="C355" s="12"/>
      <c r="D355" s="12"/>
      <c r="E355" s="16"/>
    </row>
    <row r="356" spans="1:5" x14ac:dyDescent="0.25">
      <c r="A356" s="12"/>
      <c r="B356" s="12"/>
      <c r="C356" s="12"/>
      <c r="D356" s="12"/>
      <c r="E356" s="16"/>
    </row>
    <row r="357" spans="1:5" x14ac:dyDescent="0.25">
      <c r="A357" s="12"/>
      <c r="B357" s="12"/>
      <c r="C357" s="12"/>
      <c r="D357" s="12"/>
      <c r="E357" s="16"/>
    </row>
    <row r="385" spans="1:20" x14ac:dyDescent="0.25">
      <c r="J385" s="1"/>
      <c r="K385" s="1"/>
    </row>
    <row r="386" spans="1:20" x14ac:dyDescent="0.25">
      <c r="A386" s="1"/>
      <c r="B386" s="1"/>
      <c r="C386" s="1"/>
      <c r="D386" s="1"/>
      <c r="E386" s="1"/>
      <c r="F386" s="1"/>
      <c r="G386" s="1"/>
      <c r="H386" s="1"/>
    </row>
    <row r="387" spans="1:20" x14ac:dyDescent="0.25">
      <c r="A387" s="3"/>
      <c r="B387" s="3"/>
      <c r="C387" s="3"/>
      <c r="D387" s="3"/>
      <c r="E387" s="3"/>
      <c r="F387" s="3"/>
      <c r="G387" s="3"/>
    </row>
    <row r="389" spans="1:20" x14ac:dyDescent="0.25">
      <c r="J389" s="19"/>
      <c r="K389" s="19"/>
      <c r="R389" s="4"/>
    </row>
    <row r="390" spans="1:20" x14ac:dyDescent="0.25">
      <c r="A390" s="12"/>
      <c r="B390" s="12"/>
      <c r="C390" s="12"/>
      <c r="D390" s="12"/>
      <c r="E390" s="11"/>
      <c r="J390" s="19"/>
      <c r="K390" s="19"/>
      <c r="R390" s="4"/>
    </row>
    <row r="391" spans="1:20" x14ac:dyDescent="0.25">
      <c r="A391" s="12"/>
      <c r="B391" s="12"/>
      <c r="C391" s="12"/>
      <c r="D391" s="12"/>
      <c r="E391" s="11"/>
      <c r="L391" s="19"/>
      <c r="M391" s="19"/>
      <c r="T391" s="4"/>
    </row>
    <row r="392" spans="1:20" x14ac:dyDescent="0.25">
      <c r="B392" s="10"/>
      <c r="C392" s="12"/>
      <c r="D392" s="12"/>
      <c r="E392" s="12"/>
      <c r="F392" s="12"/>
      <c r="G392" s="11"/>
      <c r="L392" s="19"/>
      <c r="M392" s="19"/>
      <c r="T392" s="4"/>
    </row>
    <row r="393" spans="1:20" x14ac:dyDescent="0.25">
      <c r="B393" s="10"/>
      <c r="C393" s="12"/>
      <c r="D393" s="12"/>
      <c r="E393" s="12"/>
      <c r="F393" s="12"/>
      <c r="G393" s="11"/>
      <c r="L393" s="19"/>
      <c r="M393" s="19"/>
      <c r="T393" s="4"/>
    </row>
    <row r="394" spans="1:20" x14ac:dyDescent="0.25">
      <c r="B394" s="10"/>
      <c r="C394" s="12"/>
      <c r="D394" s="12"/>
      <c r="E394" s="12"/>
      <c r="F394" s="12"/>
      <c r="G394" s="11"/>
      <c r="L394" s="19"/>
      <c r="M394" s="19"/>
      <c r="T394" s="4"/>
    </row>
    <row r="395" spans="1:20" x14ac:dyDescent="0.25">
      <c r="B395" s="10"/>
      <c r="C395" s="12"/>
      <c r="D395" s="12"/>
      <c r="E395" s="12"/>
      <c r="F395" s="12"/>
      <c r="G395" s="11"/>
      <c r="L395" s="19"/>
      <c r="M395" s="19"/>
      <c r="T395" s="4"/>
    </row>
    <row r="396" spans="1:20" x14ac:dyDescent="0.25">
      <c r="B396" s="10"/>
      <c r="C396" s="12"/>
      <c r="D396" s="12"/>
      <c r="E396" s="12"/>
      <c r="F396" s="12"/>
      <c r="G396" s="11"/>
      <c r="L396" s="19"/>
      <c r="M396" s="19"/>
      <c r="T396" s="4"/>
    </row>
    <row r="397" spans="1:20" x14ac:dyDescent="0.25">
      <c r="B397" s="10"/>
      <c r="C397" s="12"/>
      <c r="D397" s="12"/>
      <c r="E397" s="12"/>
      <c r="F397" s="12"/>
      <c r="G397" s="11"/>
      <c r="L397" s="19"/>
      <c r="M397" s="19"/>
      <c r="T397" s="4"/>
    </row>
    <row r="398" spans="1:20" x14ac:dyDescent="0.25">
      <c r="B398" s="10"/>
      <c r="C398" s="12"/>
      <c r="D398" s="12"/>
      <c r="E398" s="12"/>
      <c r="F398" s="12"/>
      <c r="G398" s="11"/>
      <c r="L398" s="19"/>
      <c r="M398" s="19"/>
      <c r="T398" s="4"/>
    </row>
    <row r="399" spans="1:20" x14ac:dyDescent="0.25">
      <c r="B399" s="10"/>
      <c r="C399" s="12"/>
      <c r="D399" s="12"/>
      <c r="E399" s="12"/>
      <c r="F399" s="12"/>
      <c r="G399" s="11"/>
      <c r="L399" s="19"/>
      <c r="M399" s="19"/>
      <c r="T399" s="4"/>
    </row>
    <row r="400" spans="1:20" x14ac:dyDescent="0.25">
      <c r="B400" s="10"/>
      <c r="C400" s="12"/>
      <c r="D400" s="12"/>
      <c r="E400" s="12"/>
      <c r="F400" s="12"/>
      <c r="G400" s="11"/>
      <c r="L400" s="19"/>
      <c r="M400" s="19"/>
      <c r="T400" s="4"/>
    </row>
    <row r="401" spans="1:20" x14ac:dyDescent="0.25">
      <c r="B401" s="7"/>
      <c r="C401" s="12"/>
      <c r="D401" s="12"/>
      <c r="E401" s="12"/>
      <c r="F401" s="12"/>
      <c r="G401" s="11"/>
      <c r="L401" s="19"/>
      <c r="M401" s="19"/>
      <c r="T401" s="4"/>
    </row>
    <row r="402" spans="1:20" x14ac:dyDescent="0.25">
      <c r="B402" s="7"/>
      <c r="C402" s="12"/>
      <c r="D402" s="12"/>
      <c r="E402" s="12"/>
      <c r="F402" s="12"/>
      <c r="G402" s="11"/>
      <c r="L402" s="19"/>
      <c r="M402" s="19"/>
      <c r="T402" s="4"/>
    </row>
    <row r="403" spans="1:20" x14ac:dyDescent="0.25">
      <c r="B403" s="7"/>
      <c r="C403" s="12"/>
      <c r="D403" s="12"/>
      <c r="E403" s="12"/>
      <c r="F403" s="12"/>
      <c r="G403" s="11"/>
      <c r="L403" s="19"/>
      <c r="M403" s="19"/>
      <c r="T403" s="4"/>
    </row>
    <row r="404" spans="1:20" x14ac:dyDescent="0.25">
      <c r="B404" s="15"/>
      <c r="C404" s="12"/>
      <c r="D404" s="12"/>
      <c r="E404" s="12"/>
      <c r="F404" s="12"/>
      <c r="G404" s="11"/>
      <c r="L404" s="19"/>
      <c r="M404" s="19"/>
      <c r="T404" s="4"/>
    </row>
    <row r="405" spans="1:20" x14ac:dyDescent="0.25">
      <c r="B405" s="15"/>
      <c r="C405" s="12"/>
      <c r="D405" s="12"/>
      <c r="E405" s="12"/>
      <c r="F405" s="12"/>
      <c r="G405" s="11"/>
      <c r="L405" s="19"/>
      <c r="M405" s="19"/>
      <c r="T405" s="4"/>
    </row>
    <row r="406" spans="1:20" x14ac:dyDescent="0.25">
      <c r="B406" s="15"/>
      <c r="C406" s="12"/>
      <c r="D406" s="12"/>
      <c r="E406" s="12"/>
      <c r="F406" s="12"/>
      <c r="G406" s="11"/>
      <c r="L406" s="19"/>
      <c r="M406" s="19"/>
      <c r="T406" s="4"/>
    </row>
    <row r="407" spans="1:20" x14ac:dyDescent="0.25">
      <c r="B407" s="15"/>
      <c r="C407" s="12"/>
      <c r="D407" s="12"/>
      <c r="E407" s="12"/>
      <c r="F407" s="12"/>
      <c r="G407" s="11"/>
      <c r="L407" s="19"/>
      <c r="M407" s="19"/>
      <c r="T407" s="4"/>
    </row>
    <row r="408" spans="1:20" x14ac:dyDescent="0.25">
      <c r="A408" s="8"/>
      <c r="B408" s="8"/>
      <c r="C408" s="12"/>
      <c r="D408" s="12"/>
      <c r="E408" s="12"/>
      <c r="F408" s="12"/>
      <c r="G408" s="11"/>
      <c r="L408" s="19"/>
      <c r="M408" s="19"/>
      <c r="T408" s="4"/>
    </row>
    <row r="409" spans="1:20" x14ac:dyDescent="0.25">
      <c r="A409" s="8"/>
      <c r="B409" s="8"/>
      <c r="C409" s="12"/>
      <c r="D409" s="12"/>
      <c r="E409" s="12"/>
      <c r="F409" s="12"/>
      <c r="G409" s="16"/>
      <c r="L409" s="19"/>
      <c r="M409" s="19"/>
      <c r="T409" s="4"/>
    </row>
    <row r="410" spans="1:20" x14ac:dyDescent="0.25">
      <c r="A410" s="8"/>
      <c r="B410" s="8"/>
      <c r="C410" s="12"/>
      <c r="D410" s="12"/>
      <c r="E410" s="12"/>
      <c r="F410" s="12"/>
      <c r="G410" s="16"/>
      <c r="L410" s="19"/>
      <c r="M410" s="19"/>
      <c r="T410" s="4"/>
    </row>
    <row r="411" spans="1:20" x14ac:dyDescent="0.25">
      <c r="A411" s="7"/>
      <c r="B411" s="7"/>
      <c r="C411" s="12"/>
      <c r="D411" s="12"/>
      <c r="E411" s="12"/>
      <c r="F411" s="12"/>
      <c r="G411" s="16"/>
      <c r="L411" s="19"/>
      <c r="M411" s="19"/>
      <c r="T411" s="4"/>
    </row>
    <row r="412" spans="1:20" x14ac:dyDescent="0.25">
      <c r="A412" s="7"/>
      <c r="B412" s="7"/>
      <c r="C412" s="12"/>
      <c r="D412" s="12"/>
      <c r="E412" s="12"/>
      <c r="F412" s="12"/>
      <c r="G412" s="16"/>
      <c r="L412" s="19"/>
      <c r="M412" s="19"/>
      <c r="T412" s="4"/>
    </row>
    <row r="413" spans="1:20" x14ac:dyDescent="0.25">
      <c r="A413" s="7"/>
      <c r="B413" s="7"/>
      <c r="C413" s="12"/>
      <c r="D413" s="12"/>
      <c r="E413" s="12"/>
      <c r="F413" s="12"/>
      <c r="G413" s="16"/>
      <c r="L413" s="19"/>
      <c r="M413" s="19"/>
      <c r="T413" s="4"/>
    </row>
    <row r="414" spans="1:20" x14ac:dyDescent="0.25">
      <c r="A414" s="7"/>
      <c r="B414" s="7"/>
      <c r="C414" s="12"/>
      <c r="D414" s="12"/>
      <c r="E414" s="12"/>
      <c r="F414" s="12"/>
      <c r="G414" s="16"/>
      <c r="L414" s="19"/>
      <c r="M414" s="19"/>
      <c r="T414" s="4"/>
    </row>
    <row r="415" spans="1:20" x14ac:dyDescent="0.25">
      <c r="A415" s="7"/>
      <c r="B415" s="7"/>
      <c r="C415" s="12"/>
      <c r="D415" s="12"/>
      <c r="E415" s="12"/>
      <c r="F415" s="12"/>
      <c r="G415" s="16"/>
      <c r="L415" s="19"/>
      <c r="M415" s="19"/>
    </row>
    <row r="416" spans="1:20" x14ac:dyDescent="0.25">
      <c r="C416" s="12"/>
      <c r="D416" s="12"/>
      <c r="E416" s="12"/>
      <c r="F416" s="12"/>
      <c r="G416" s="16"/>
      <c r="L416" s="19"/>
      <c r="M416" s="19"/>
    </row>
    <row r="417" spans="3:13" x14ac:dyDescent="0.25">
      <c r="C417" s="12"/>
      <c r="D417" s="12"/>
      <c r="E417" s="12"/>
      <c r="F417" s="12"/>
      <c r="G417" s="16"/>
      <c r="L417" s="18"/>
      <c r="M417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70" zoomScaleNormal="70" workbookViewId="0">
      <selection sqref="A1:G2"/>
    </sheetView>
  </sheetViews>
  <sheetFormatPr defaultRowHeight="15" x14ac:dyDescent="0.25"/>
  <cols>
    <col min="1" max="1" width="29.140625" customWidth="1"/>
  </cols>
  <sheetData>
    <row r="1" spans="1:7" x14ac:dyDescent="0.25">
      <c r="B1" t="s">
        <v>34</v>
      </c>
      <c r="C1" t="s">
        <v>20</v>
      </c>
      <c r="D1" t="s">
        <v>22</v>
      </c>
      <c r="E1" t="s">
        <v>23</v>
      </c>
      <c r="F1" t="s">
        <v>24</v>
      </c>
      <c r="G1" t="s">
        <v>25</v>
      </c>
    </row>
    <row r="2" spans="1:7" x14ac:dyDescent="0.25">
      <c r="A2" t="s">
        <v>54</v>
      </c>
      <c r="B2" s="25">
        <v>6272</v>
      </c>
      <c r="C2">
        <v>715</v>
      </c>
      <c r="D2">
        <v>3.9689999999999999</v>
      </c>
      <c r="E2">
        <v>8.4500000000000006E-2</v>
      </c>
      <c r="F2">
        <f t="shared" ref="F2:F20" si="0">D2/0.201</f>
        <v>19.746268656716417</v>
      </c>
      <c r="G2">
        <f t="shared" ref="G2:G20" si="1">E2/0.201</f>
        <v>0.42039800995024879</v>
      </c>
    </row>
    <row r="3" spans="1:7" x14ac:dyDescent="0.25">
      <c r="B3" s="25">
        <v>6265</v>
      </c>
      <c r="C3">
        <v>720</v>
      </c>
      <c r="D3">
        <v>4.5910000000000002</v>
      </c>
      <c r="E3">
        <v>9.8299999999999998E-2</v>
      </c>
      <c r="F3">
        <f t="shared" si="0"/>
        <v>22.840796019900498</v>
      </c>
      <c r="G3">
        <f t="shared" si="1"/>
        <v>0.48905472636815916</v>
      </c>
    </row>
    <row r="4" spans="1:7" x14ac:dyDescent="0.25">
      <c r="B4" s="25">
        <v>6271</v>
      </c>
      <c r="C4">
        <v>725</v>
      </c>
      <c r="D4">
        <v>5.2</v>
      </c>
      <c r="E4">
        <v>8.4400000000000003E-2</v>
      </c>
      <c r="F4">
        <f t="shared" si="0"/>
        <v>25.870646766169152</v>
      </c>
      <c r="G4">
        <f t="shared" si="1"/>
        <v>0.4199004975124378</v>
      </c>
    </row>
    <row r="5" spans="1:7" x14ac:dyDescent="0.25">
      <c r="B5" s="25">
        <v>6264</v>
      </c>
      <c r="C5">
        <v>730</v>
      </c>
      <c r="D5">
        <v>5.569</v>
      </c>
      <c r="E5">
        <v>9.8299999999999998E-2</v>
      </c>
      <c r="F5">
        <f t="shared" si="0"/>
        <v>27.706467661691541</v>
      </c>
      <c r="G5">
        <f t="shared" si="1"/>
        <v>0.48905472636815916</v>
      </c>
    </row>
    <row r="6" spans="1:7" x14ac:dyDescent="0.25">
      <c r="B6" s="25">
        <v>6270</v>
      </c>
      <c r="C6">
        <v>735</v>
      </c>
      <c r="D6">
        <v>7.258</v>
      </c>
      <c r="E6">
        <v>9.1600000000000001E-2</v>
      </c>
      <c r="F6">
        <f t="shared" si="0"/>
        <v>36.109452736318403</v>
      </c>
      <c r="G6">
        <f t="shared" si="1"/>
        <v>0.45572139303482584</v>
      </c>
    </row>
    <row r="7" spans="1:7" x14ac:dyDescent="0.25">
      <c r="B7" s="25">
        <v>6263</v>
      </c>
      <c r="C7">
        <v>740</v>
      </c>
      <c r="D7">
        <v>9.7390000000000008</v>
      </c>
      <c r="E7">
        <v>6.9599999999999995E-2</v>
      </c>
      <c r="F7">
        <f t="shared" si="0"/>
        <v>48.452736318407958</v>
      </c>
      <c r="G7">
        <f t="shared" si="1"/>
        <v>0.34626865671641788</v>
      </c>
    </row>
    <row r="8" spans="1:7" x14ac:dyDescent="0.25">
      <c r="B8" s="25">
        <v>6273</v>
      </c>
      <c r="C8">
        <v>745</v>
      </c>
      <c r="D8">
        <v>11.59</v>
      </c>
      <c r="E8">
        <v>0.115</v>
      </c>
      <c r="F8">
        <f t="shared" si="0"/>
        <v>57.661691542288551</v>
      </c>
      <c r="G8">
        <f t="shared" si="1"/>
        <v>0.57213930348258701</v>
      </c>
    </row>
    <row r="9" spans="1:7" x14ac:dyDescent="0.25">
      <c r="B9" s="25">
        <v>6262</v>
      </c>
      <c r="C9">
        <v>750</v>
      </c>
      <c r="D9">
        <v>13.49</v>
      </c>
      <c r="E9">
        <v>7.9299999999999995E-2</v>
      </c>
      <c r="F9">
        <f t="shared" si="0"/>
        <v>67.114427860696509</v>
      </c>
      <c r="G9">
        <f t="shared" si="1"/>
        <v>0.39452736318407955</v>
      </c>
    </row>
    <row r="10" spans="1:7" x14ac:dyDescent="0.25">
      <c r="B10" s="25">
        <v>6266</v>
      </c>
      <c r="C10">
        <v>755</v>
      </c>
      <c r="D10">
        <v>16.010000000000002</v>
      </c>
      <c r="E10">
        <v>9.2899999999999996E-2</v>
      </c>
      <c r="F10">
        <f t="shared" si="0"/>
        <v>79.651741293532339</v>
      </c>
      <c r="G10">
        <f t="shared" si="1"/>
        <v>0.46218905472636812</v>
      </c>
    </row>
    <row r="11" spans="1:7" x14ac:dyDescent="0.25">
      <c r="B11" s="25">
        <v>6261</v>
      </c>
      <c r="C11">
        <v>760</v>
      </c>
      <c r="D11">
        <v>17</v>
      </c>
      <c r="E11">
        <v>8.1000000000000003E-2</v>
      </c>
      <c r="F11">
        <f t="shared" si="0"/>
        <v>84.577114427860693</v>
      </c>
      <c r="G11">
        <f t="shared" si="1"/>
        <v>0.40298507462686567</v>
      </c>
    </row>
    <row r="12" spans="1:7" x14ac:dyDescent="0.25">
      <c r="B12" s="25">
        <v>6267</v>
      </c>
      <c r="C12">
        <v>765</v>
      </c>
      <c r="D12">
        <v>17.54</v>
      </c>
      <c r="E12">
        <v>9.1999999999999998E-2</v>
      </c>
      <c r="F12">
        <f t="shared" si="0"/>
        <v>87.263681592039788</v>
      </c>
      <c r="G12">
        <f t="shared" si="1"/>
        <v>0.45771144278606962</v>
      </c>
    </row>
    <row r="13" spans="1:7" x14ac:dyDescent="0.25">
      <c r="B13" s="25">
        <v>6260</v>
      </c>
      <c r="C13">
        <v>770</v>
      </c>
      <c r="D13">
        <v>17.829999999999998</v>
      </c>
      <c r="E13">
        <v>8.6300000000000002E-2</v>
      </c>
      <c r="F13">
        <f t="shared" si="0"/>
        <v>88.706467661691534</v>
      </c>
      <c r="G13">
        <f t="shared" si="1"/>
        <v>0.42935323383084573</v>
      </c>
    </row>
    <row r="14" spans="1:7" x14ac:dyDescent="0.25">
      <c r="B14" s="25">
        <v>6268</v>
      </c>
      <c r="C14">
        <v>775</v>
      </c>
      <c r="D14">
        <v>18.09</v>
      </c>
      <c r="E14">
        <v>7.4300000000000005E-2</v>
      </c>
      <c r="F14">
        <f t="shared" si="0"/>
        <v>90</v>
      </c>
      <c r="G14">
        <f t="shared" si="1"/>
        <v>0.36965174129353234</v>
      </c>
    </row>
    <row r="15" spans="1:7" x14ac:dyDescent="0.25">
      <c r="B15" s="25">
        <v>6259</v>
      </c>
      <c r="C15">
        <v>780</v>
      </c>
      <c r="D15">
        <v>18.04</v>
      </c>
      <c r="E15">
        <v>8.3500000000000005E-2</v>
      </c>
      <c r="F15">
        <f t="shared" si="0"/>
        <v>89.751243781094516</v>
      </c>
      <c r="G15">
        <f t="shared" si="1"/>
        <v>0.4154228855721393</v>
      </c>
    </row>
    <row r="16" spans="1:7" x14ac:dyDescent="0.25">
      <c r="B16" s="25">
        <v>6296</v>
      </c>
      <c r="C16">
        <v>785</v>
      </c>
      <c r="D16">
        <v>17.79</v>
      </c>
      <c r="E16">
        <v>0.115</v>
      </c>
      <c r="F16">
        <f t="shared" si="0"/>
        <v>88.507462686567152</v>
      </c>
      <c r="G16">
        <f t="shared" si="1"/>
        <v>0.57213930348258701</v>
      </c>
    </row>
    <row r="17" spans="1:7" x14ac:dyDescent="0.25">
      <c r="B17" s="25">
        <v>6274</v>
      </c>
      <c r="C17">
        <v>790</v>
      </c>
      <c r="D17">
        <v>17.3</v>
      </c>
      <c r="E17">
        <v>0.121</v>
      </c>
      <c r="F17">
        <f t="shared" si="0"/>
        <v>86.069651741293526</v>
      </c>
      <c r="G17">
        <f t="shared" si="1"/>
        <v>0.60199004975124371</v>
      </c>
    </row>
    <row r="18" spans="1:7" x14ac:dyDescent="0.25">
      <c r="B18" s="25">
        <v>6275</v>
      </c>
      <c r="C18">
        <v>795</v>
      </c>
      <c r="D18">
        <v>14.09</v>
      </c>
      <c r="E18">
        <v>0.13</v>
      </c>
      <c r="F18">
        <f t="shared" si="0"/>
        <v>70.099502487562191</v>
      </c>
      <c r="G18">
        <f t="shared" si="1"/>
        <v>0.6467661691542288</v>
      </c>
    </row>
    <row r="19" spans="1:7" x14ac:dyDescent="0.25">
      <c r="B19" s="25">
        <v>6276</v>
      </c>
      <c r="C19">
        <v>800</v>
      </c>
      <c r="D19">
        <v>10.6</v>
      </c>
      <c r="E19">
        <v>0.16300000000000001</v>
      </c>
      <c r="F19">
        <f t="shared" si="0"/>
        <v>52.736318407960191</v>
      </c>
      <c r="G19">
        <f t="shared" si="1"/>
        <v>0.81094527363184077</v>
      </c>
    </row>
    <row r="20" spans="1:7" x14ac:dyDescent="0.25">
      <c r="B20" s="25">
        <v>6277</v>
      </c>
      <c r="C20">
        <v>805</v>
      </c>
      <c r="D20">
        <v>5.3410000000000002</v>
      </c>
      <c r="E20">
        <v>0.14000000000000001</v>
      </c>
      <c r="F20">
        <f t="shared" si="0"/>
        <v>26.572139303482587</v>
      </c>
      <c r="G20">
        <f t="shared" si="1"/>
        <v>0.69651741293532343</v>
      </c>
    </row>
    <row r="22" spans="1:7" x14ac:dyDescent="0.25">
      <c r="A22" t="s">
        <v>55</v>
      </c>
      <c r="B22" s="24">
        <v>6286</v>
      </c>
      <c r="C22">
        <v>790</v>
      </c>
      <c r="D22">
        <v>13.26</v>
      </c>
      <c r="E22">
        <v>9.4600000000000004E-2</v>
      </c>
      <c r="G22">
        <f>E22/0.201</f>
        <v>0.47064676616915424</v>
      </c>
    </row>
    <row r="23" spans="1:7" x14ac:dyDescent="0.25">
      <c r="B23" s="24">
        <v>6287</v>
      </c>
      <c r="C23">
        <v>790</v>
      </c>
      <c r="D23">
        <v>15.44</v>
      </c>
      <c r="E23">
        <v>0.14499999999999999</v>
      </c>
      <c r="F23">
        <f>D23/0.201</f>
        <v>76.815920398009936</v>
      </c>
      <c r="G23">
        <f>E23/0.201</f>
        <v>0.72139303482587058</v>
      </c>
    </row>
    <row r="24" spans="1:7" x14ac:dyDescent="0.25">
      <c r="B24" s="24">
        <v>6278</v>
      </c>
      <c r="C24">
        <v>785</v>
      </c>
      <c r="D24">
        <v>16.649999999999999</v>
      </c>
      <c r="E24">
        <v>0.14099999999999999</v>
      </c>
      <c r="F24">
        <f>D24/0.201</f>
        <v>82.835820895522374</v>
      </c>
      <c r="G24">
        <f>E24/0.201</f>
        <v>0.70149253731343275</v>
      </c>
    </row>
    <row r="25" spans="1:7" x14ac:dyDescent="0.25">
      <c r="B25" s="24">
        <v>6279</v>
      </c>
      <c r="C25">
        <v>775</v>
      </c>
      <c r="D25">
        <v>17.260000000000002</v>
      </c>
      <c r="E25">
        <v>9.3100000000000002E-2</v>
      </c>
      <c r="F25">
        <f t="shared" ref="F25:F27" si="2">D25/0.201</f>
        <v>85.870646766169159</v>
      </c>
      <c r="G25">
        <f t="shared" ref="G25:G27" si="3">E25/0.201</f>
        <v>0.46318407960199004</v>
      </c>
    </row>
    <row r="26" spans="1:7" x14ac:dyDescent="0.25">
      <c r="B26" s="24">
        <v>6280</v>
      </c>
      <c r="C26">
        <v>765</v>
      </c>
      <c r="D26">
        <v>16.88</v>
      </c>
      <c r="E26">
        <v>9.6199999999999994E-2</v>
      </c>
      <c r="F26">
        <f t="shared" si="2"/>
        <v>83.980099502487548</v>
      </c>
      <c r="G26">
        <f t="shared" si="3"/>
        <v>0.47860696517412932</v>
      </c>
    </row>
    <row r="27" spans="1:7" x14ac:dyDescent="0.25">
      <c r="B27" s="24">
        <v>6281</v>
      </c>
      <c r="C27">
        <v>755</v>
      </c>
      <c r="D27">
        <v>15.85</v>
      </c>
      <c r="E27">
        <v>0.11</v>
      </c>
      <c r="F27">
        <f t="shared" si="2"/>
        <v>78.855721393034813</v>
      </c>
      <c r="G27">
        <f t="shared" si="3"/>
        <v>0.54726368159203975</v>
      </c>
    </row>
    <row r="30" spans="1:7" x14ac:dyDescent="0.25">
      <c r="A30" t="s">
        <v>56</v>
      </c>
      <c r="B30" s="30">
        <v>6297</v>
      </c>
      <c r="C30">
        <v>755</v>
      </c>
      <c r="D30">
        <v>14.49</v>
      </c>
      <c r="E30">
        <v>0.156</v>
      </c>
      <c r="F30">
        <f t="shared" ref="F30:F32" si="4">D30/0.201</f>
        <v>72.089552238805965</v>
      </c>
      <c r="G30">
        <f t="shared" ref="G30:G32" si="5">E30/0.201</f>
        <v>0.77611940298507454</v>
      </c>
    </row>
    <row r="31" spans="1:7" x14ac:dyDescent="0.25">
      <c r="A31" t="s">
        <v>57</v>
      </c>
      <c r="B31" s="30">
        <v>6296</v>
      </c>
      <c r="C31">
        <v>760</v>
      </c>
      <c r="D31">
        <v>15.26</v>
      </c>
      <c r="E31">
        <v>0.14499999999999999</v>
      </c>
      <c r="F31">
        <f t="shared" si="4"/>
        <v>75.920398009950247</v>
      </c>
      <c r="G31">
        <f t="shared" si="5"/>
        <v>0.72139303482587058</v>
      </c>
    </row>
    <row r="32" spans="1:7" x14ac:dyDescent="0.25">
      <c r="B32" s="30">
        <v>6295</v>
      </c>
      <c r="C32">
        <v>765</v>
      </c>
      <c r="D32">
        <v>15.87</v>
      </c>
      <c r="E32">
        <v>0.159</v>
      </c>
      <c r="F32">
        <f t="shared" si="4"/>
        <v>78.955223880597003</v>
      </c>
      <c r="G32">
        <f t="shared" si="5"/>
        <v>0.79104477611940294</v>
      </c>
    </row>
    <row r="33" spans="1:7" x14ac:dyDescent="0.25">
      <c r="B33" s="30">
        <v>6294</v>
      </c>
      <c r="C33">
        <v>770</v>
      </c>
      <c r="D33">
        <v>16.21</v>
      </c>
      <c r="E33">
        <v>0.16900000000000001</v>
      </c>
      <c r="F33">
        <f t="shared" ref="F33:G39" si="6">D33/0.201</f>
        <v>80.646766169154233</v>
      </c>
      <c r="G33">
        <f t="shared" si="6"/>
        <v>0.84079601990049757</v>
      </c>
    </row>
    <row r="34" spans="1:7" x14ac:dyDescent="0.25">
      <c r="B34" s="30">
        <v>6293</v>
      </c>
      <c r="C34">
        <v>775</v>
      </c>
      <c r="D34">
        <v>16.28</v>
      </c>
      <c r="E34">
        <v>0.14599999999999999</v>
      </c>
      <c r="F34">
        <f t="shared" si="6"/>
        <v>80.995024875621894</v>
      </c>
      <c r="G34">
        <f t="shared" si="6"/>
        <v>0.72636815920398001</v>
      </c>
    </row>
    <row r="35" spans="1:7" x14ac:dyDescent="0.25">
      <c r="B35" s="30">
        <v>6288</v>
      </c>
      <c r="C35">
        <v>780</v>
      </c>
      <c r="D35">
        <v>16.62</v>
      </c>
      <c r="E35">
        <v>9.06E-2</v>
      </c>
      <c r="F35">
        <f t="shared" si="6"/>
        <v>82.68656716417911</v>
      </c>
      <c r="G35">
        <f t="shared" si="6"/>
        <v>0.45074626865671641</v>
      </c>
    </row>
    <row r="36" spans="1:7" x14ac:dyDescent="0.25">
      <c r="B36" s="30">
        <v>6289</v>
      </c>
      <c r="C36">
        <v>785</v>
      </c>
      <c r="D36">
        <v>16.809999999999999</v>
      </c>
      <c r="E36">
        <v>0.105</v>
      </c>
      <c r="F36">
        <f t="shared" si="6"/>
        <v>83.631840796019887</v>
      </c>
      <c r="G36">
        <f t="shared" si="6"/>
        <v>0.52238805970149249</v>
      </c>
    </row>
    <row r="37" spans="1:7" x14ac:dyDescent="0.25">
      <c r="B37" s="30">
        <v>6290</v>
      </c>
      <c r="C37">
        <v>790</v>
      </c>
      <c r="D37">
        <v>16.27</v>
      </c>
      <c r="E37">
        <v>0.108</v>
      </c>
      <c r="F37">
        <f t="shared" si="6"/>
        <v>80.945273631840791</v>
      </c>
      <c r="G37">
        <f t="shared" si="6"/>
        <v>0.53731343283582089</v>
      </c>
    </row>
    <row r="38" spans="1:7" x14ac:dyDescent="0.25">
      <c r="B38" s="30">
        <v>6291</v>
      </c>
      <c r="C38">
        <v>795</v>
      </c>
      <c r="D38">
        <v>13.9</v>
      </c>
      <c r="E38">
        <v>9.3100000000000002E-2</v>
      </c>
      <c r="F38">
        <f t="shared" si="6"/>
        <v>69.154228855721385</v>
      </c>
      <c r="G38">
        <f t="shared" si="6"/>
        <v>0.46318407960199004</v>
      </c>
    </row>
    <row r="39" spans="1:7" x14ac:dyDescent="0.25">
      <c r="B39" s="30">
        <v>6292</v>
      </c>
      <c r="C39">
        <v>800</v>
      </c>
      <c r="D39">
        <v>10.039999999999999</v>
      </c>
      <c r="E39">
        <v>0.111</v>
      </c>
      <c r="F39">
        <f t="shared" si="6"/>
        <v>49.950248756218897</v>
      </c>
      <c r="G39">
        <f t="shared" si="6"/>
        <v>0.55223880597014918</v>
      </c>
    </row>
    <row r="41" spans="1:7" x14ac:dyDescent="0.25">
      <c r="A41" t="s">
        <v>38</v>
      </c>
      <c r="B41" s="26">
        <v>6299</v>
      </c>
      <c r="C41">
        <v>760</v>
      </c>
      <c r="D41">
        <v>17.079999999999998</v>
      </c>
      <c r="E41">
        <v>9.4100000000000003E-2</v>
      </c>
      <c r="F41">
        <f t="shared" ref="F41:G47" si="7">D41/0.201</f>
        <v>84.975124378109442</v>
      </c>
      <c r="G41">
        <f t="shared" si="7"/>
        <v>0.46815920398009947</v>
      </c>
    </row>
    <row r="42" spans="1:7" x14ac:dyDescent="0.25">
      <c r="B42" s="26">
        <v>6300</v>
      </c>
      <c r="C42">
        <v>770</v>
      </c>
      <c r="D42">
        <v>17.649999999999999</v>
      </c>
      <c r="E42">
        <v>7.9200000000000007E-2</v>
      </c>
      <c r="F42">
        <f t="shared" si="7"/>
        <v>87.81094527363183</v>
      </c>
      <c r="G42">
        <f t="shared" si="7"/>
        <v>0.39402985074626867</v>
      </c>
    </row>
    <row r="43" spans="1:7" x14ac:dyDescent="0.25">
      <c r="B43" s="26">
        <v>6304</v>
      </c>
      <c r="C43">
        <v>775</v>
      </c>
      <c r="D43">
        <v>17.48</v>
      </c>
      <c r="E43">
        <v>9.2399999999999996E-2</v>
      </c>
      <c r="F43">
        <f t="shared" si="7"/>
        <v>86.96517412935323</v>
      </c>
      <c r="G43">
        <f t="shared" si="7"/>
        <v>0.45970149253731341</v>
      </c>
    </row>
    <row r="44" spans="1:7" x14ac:dyDescent="0.25">
      <c r="B44" s="26">
        <v>6303</v>
      </c>
      <c r="C44">
        <v>780</v>
      </c>
      <c r="D44">
        <v>17.600000000000001</v>
      </c>
      <c r="E44">
        <v>0.106</v>
      </c>
      <c r="F44">
        <f t="shared" si="7"/>
        <v>87.562189054726375</v>
      </c>
      <c r="G44">
        <f t="shared" si="7"/>
        <v>0.52736318407960192</v>
      </c>
    </row>
    <row r="45" spans="1:7" x14ac:dyDescent="0.25">
      <c r="B45" s="26">
        <v>6305</v>
      </c>
      <c r="C45">
        <v>785</v>
      </c>
      <c r="D45">
        <v>17.36</v>
      </c>
      <c r="E45">
        <v>0.112</v>
      </c>
      <c r="F45">
        <f t="shared" si="7"/>
        <v>86.368159203980085</v>
      </c>
      <c r="G45">
        <f t="shared" si="7"/>
        <v>0.55721393034825872</v>
      </c>
    </row>
    <row r="46" spans="1:7" x14ac:dyDescent="0.25">
      <c r="B46" s="26">
        <v>6320</v>
      </c>
      <c r="C46">
        <v>790</v>
      </c>
      <c r="D46">
        <v>16.43</v>
      </c>
      <c r="E46">
        <v>0.14199999999999999</v>
      </c>
      <c r="F46">
        <f t="shared" si="7"/>
        <v>81.741293532338304</v>
      </c>
      <c r="G46">
        <f t="shared" si="7"/>
        <v>0.70646766169154218</v>
      </c>
    </row>
    <row r="47" spans="1:7" x14ac:dyDescent="0.25">
      <c r="B47" s="26">
        <v>6321</v>
      </c>
      <c r="C47">
        <v>795</v>
      </c>
      <c r="D47">
        <v>15.66</v>
      </c>
      <c r="E47">
        <v>0.153</v>
      </c>
      <c r="F47">
        <f t="shared" si="7"/>
        <v>77.910447761194021</v>
      </c>
      <c r="G47">
        <f t="shared" si="7"/>
        <v>0.76119402985074625</v>
      </c>
    </row>
    <row r="49" spans="1:7" x14ac:dyDescent="0.25">
      <c r="A49" t="s">
        <v>44</v>
      </c>
      <c r="B49">
        <v>6322</v>
      </c>
      <c r="C49">
        <v>755</v>
      </c>
      <c r="D49">
        <v>15.26</v>
      </c>
      <c r="E49">
        <v>9.5299999999999996E-2</v>
      </c>
      <c r="F49">
        <f t="shared" ref="F49:G54" si="8">D49/0.201</f>
        <v>75.920398009950247</v>
      </c>
      <c r="G49">
        <f t="shared" si="8"/>
        <v>0.47412935323383082</v>
      </c>
    </row>
    <row r="50" spans="1:7" x14ac:dyDescent="0.25">
      <c r="B50">
        <v>6323</v>
      </c>
      <c r="C50">
        <v>760</v>
      </c>
      <c r="D50">
        <v>15.92</v>
      </c>
      <c r="E50">
        <v>7.9200000000000007E-2</v>
      </c>
      <c r="F50">
        <f t="shared" si="8"/>
        <v>79.203980099502488</v>
      </c>
      <c r="G50">
        <f t="shared" si="8"/>
        <v>0.39402985074626867</v>
      </c>
    </row>
    <row r="51" spans="1:7" x14ac:dyDescent="0.25">
      <c r="B51">
        <v>6324</v>
      </c>
      <c r="C51">
        <v>765</v>
      </c>
      <c r="D51">
        <v>16.79</v>
      </c>
      <c r="E51">
        <v>9.4E-2</v>
      </c>
      <c r="F51">
        <f t="shared" si="8"/>
        <v>83.532338308457696</v>
      </c>
      <c r="G51">
        <f t="shared" si="8"/>
        <v>0.46766169154228854</v>
      </c>
    </row>
    <row r="52" spans="1:7" x14ac:dyDescent="0.25">
      <c r="B52">
        <v>6325</v>
      </c>
      <c r="C52">
        <v>770</v>
      </c>
      <c r="D52">
        <v>17.13</v>
      </c>
      <c r="E52">
        <v>0.1</v>
      </c>
      <c r="F52">
        <f t="shared" si="8"/>
        <v>85.223880597014912</v>
      </c>
      <c r="G52">
        <f t="shared" si="8"/>
        <v>0.49751243781094528</v>
      </c>
    </row>
    <row r="53" spans="1:7" x14ac:dyDescent="0.25">
      <c r="A53" t="s">
        <v>46</v>
      </c>
      <c r="B53">
        <v>6326</v>
      </c>
      <c r="C53">
        <v>800</v>
      </c>
      <c r="D53">
        <v>8.7899999999999991</v>
      </c>
      <c r="E53">
        <v>0.115</v>
      </c>
      <c r="F53">
        <f t="shared" si="8"/>
        <v>43.731343283582085</v>
      </c>
      <c r="G53">
        <f t="shared" si="8"/>
        <v>0.57213930348258701</v>
      </c>
    </row>
    <row r="54" spans="1:7" x14ac:dyDescent="0.25">
      <c r="B54">
        <v>6327</v>
      </c>
      <c r="C54">
        <v>800</v>
      </c>
      <c r="D54">
        <v>9.4979999999999993</v>
      </c>
      <c r="E54">
        <v>0.13100000000000001</v>
      </c>
      <c r="F54">
        <f t="shared" si="8"/>
        <v>47.253731343283576</v>
      </c>
      <c r="G54">
        <f t="shared" si="8"/>
        <v>0.65174129353233834</v>
      </c>
    </row>
    <row r="56" spans="1:7" x14ac:dyDescent="0.25">
      <c r="A56" t="s">
        <v>45</v>
      </c>
      <c r="B56">
        <v>6330</v>
      </c>
      <c r="C56">
        <v>755</v>
      </c>
      <c r="D56">
        <v>15.11</v>
      </c>
      <c r="E56">
        <v>0.21099999999999999</v>
      </c>
      <c r="F56">
        <f>D56/0.201</f>
        <v>75.174129353233823</v>
      </c>
      <c r="G56">
        <f>E56/0.201</f>
        <v>1.0497512437810945</v>
      </c>
    </row>
    <row r="57" spans="1:7" x14ac:dyDescent="0.25">
      <c r="B57">
        <v>6331</v>
      </c>
      <c r="C57">
        <v>760</v>
      </c>
      <c r="D57">
        <v>16.170000000000002</v>
      </c>
      <c r="E57">
        <v>0.121</v>
      </c>
      <c r="F57">
        <f t="shared" ref="F57:F64" si="9">D57/0.201</f>
        <v>80.447761194029852</v>
      </c>
      <c r="G57">
        <f t="shared" ref="G57:G64" si="10">E57/0.201</f>
        <v>0.60199004975124371</v>
      </c>
    </row>
    <row r="58" spans="1:7" x14ac:dyDescent="0.25">
      <c r="B58">
        <v>6332</v>
      </c>
      <c r="C58">
        <v>765</v>
      </c>
      <c r="D58">
        <v>16.260000000000002</v>
      </c>
      <c r="E58">
        <v>0.13200000000000001</v>
      </c>
      <c r="F58">
        <f t="shared" si="9"/>
        <v>80.895522388059703</v>
      </c>
      <c r="G58">
        <f t="shared" si="10"/>
        <v>0.65671641791044777</v>
      </c>
    </row>
    <row r="59" spans="1:7" x14ac:dyDescent="0.25">
      <c r="B59">
        <v>6333</v>
      </c>
      <c r="C59">
        <v>770</v>
      </c>
      <c r="D59">
        <v>16.34</v>
      </c>
      <c r="E59">
        <v>0.114</v>
      </c>
      <c r="F59">
        <f t="shared" si="9"/>
        <v>81.293532338308452</v>
      </c>
      <c r="G59">
        <f t="shared" si="10"/>
        <v>0.56716417910447758</v>
      </c>
    </row>
    <row r="60" spans="1:7" x14ac:dyDescent="0.25">
      <c r="B60">
        <v>6334</v>
      </c>
      <c r="C60">
        <v>775</v>
      </c>
      <c r="D60">
        <v>16.86</v>
      </c>
      <c r="E60">
        <v>0.151</v>
      </c>
      <c r="F60">
        <f t="shared" si="9"/>
        <v>83.880597014925371</v>
      </c>
      <c r="G60">
        <f t="shared" si="10"/>
        <v>0.75124378109452727</v>
      </c>
    </row>
    <row r="61" spans="1:7" x14ac:dyDescent="0.25">
      <c r="B61">
        <v>6335</v>
      </c>
      <c r="C61">
        <v>780</v>
      </c>
      <c r="D61">
        <v>16.34</v>
      </c>
      <c r="E61">
        <v>0.158</v>
      </c>
      <c r="F61">
        <f t="shared" si="9"/>
        <v>81.293532338308452</v>
      </c>
      <c r="G61">
        <f t="shared" si="10"/>
        <v>0.78606965174129351</v>
      </c>
    </row>
    <row r="62" spans="1:7" x14ac:dyDescent="0.25">
      <c r="B62">
        <v>6336</v>
      </c>
      <c r="C62">
        <v>785</v>
      </c>
      <c r="D62">
        <v>16.420000000000002</v>
      </c>
      <c r="E62">
        <v>0.16600000000000001</v>
      </c>
      <c r="F62">
        <f t="shared" si="9"/>
        <v>81.691542288557216</v>
      </c>
      <c r="G62">
        <f t="shared" si="10"/>
        <v>0.82587064676616917</v>
      </c>
    </row>
    <row r="63" spans="1:7" x14ac:dyDescent="0.25">
      <c r="B63">
        <v>6337</v>
      </c>
      <c r="C63">
        <v>790</v>
      </c>
      <c r="D63">
        <v>15.49</v>
      </c>
      <c r="E63">
        <v>0.14599999999999999</v>
      </c>
      <c r="F63">
        <f t="shared" si="9"/>
        <v>77.06467661691542</v>
      </c>
      <c r="G63">
        <f t="shared" si="10"/>
        <v>0.72636815920398001</v>
      </c>
    </row>
    <row r="64" spans="1:7" x14ac:dyDescent="0.25">
      <c r="B64">
        <v>6338</v>
      </c>
      <c r="C64">
        <v>795</v>
      </c>
      <c r="D64">
        <v>10.63</v>
      </c>
      <c r="E64">
        <v>0.123</v>
      </c>
      <c r="F64">
        <f t="shared" si="9"/>
        <v>52.885572139303484</v>
      </c>
      <c r="G64">
        <f t="shared" si="10"/>
        <v>0.61194029850746268</v>
      </c>
    </row>
    <row r="65" spans="1:7" x14ac:dyDescent="0.25">
      <c r="B65">
        <v>6339</v>
      </c>
      <c r="C65">
        <v>800</v>
      </c>
      <c r="D65">
        <v>7.5190000000000001</v>
      </c>
      <c r="E65">
        <v>0.28699999999999998</v>
      </c>
      <c r="F65">
        <f t="shared" ref="F65" si="11">D65/0.201</f>
        <v>37.407960199004975</v>
      </c>
      <c r="G65">
        <f t="shared" ref="G65" si="12">E65/0.201</f>
        <v>1.4278606965174128</v>
      </c>
    </row>
    <row r="67" spans="1:7" x14ac:dyDescent="0.25">
      <c r="A67" t="s">
        <v>51</v>
      </c>
      <c r="B67" s="31">
        <v>6341</v>
      </c>
      <c r="C67">
        <v>755</v>
      </c>
      <c r="D67">
        <v>14.07</v>
      </c>
      <c r="E67">
        <v>7.2099999999999997E-2</v>
      </c>
      <c r="F67">
        <f t="shared" ref="F67:F76" si="13">D67/0.201</f>
        <v>70</v>
      </c>
      <c r="G67">
        <f t="shared" ref="G67:G76" si="14">E67/0.201</f>
        <v>0.35870646766169151</v>
      </c>
    </row>
    <row r="68" spans="1:7" x14ac:dyDescent="0.25">
      <c r="B68" s="31">
        <v>6342</v>
      </c>
      <c r="C68">
        <v>760</v>
      </c>
      <c r="D68">
        <v>14.74</v>
      </c>
      <c r="E68">
        <v>7.2300000000000003E-2</v>
      </c>
      <c r="F68">
        <f t="shared" si="13"/>
        <v>73.333333333333329</v>
      </c>
      <c r="G68">
        <f t="shared" si="14"/>
        <v>0.35970149253731343</v>
      </c>
    </row>
    <row r="69" spans="1:7" x14ac:dyDescent="0.25">
      <c r="B69" s="31">
        <v>6343</v>
      </c>
      <c r="C69">
        <v>765</v>
      </c>
      <c r="D69">
        <v>15.48</v>
      </c>
      <c r="E69">
        <v>9.4200000000000006E-2</v>
      </c>
      <c r="F69">
        <f t="shared" si="13"/>
        <v>77.014925373134332</v>
      </c>
      <c r="G69">
        <f t="shared" si="14"/>
        <v>0.46865671641791046</v>
      </c>
    </row>
    <row r="70" spans="1:7" x14ac:dyDescent="0.25">
      <c r="B70" s="31">
        <v>6344</v>
      </c>
      <c r="C70">
        <v>770</v>
      </c>
      <c r="D70">
        <v>16.05</v>
      </c>
      <c r="E70">
        <v>7.9799999999999996E-2</v>
      </c>
      <c r="F70">
        <f t="shared" si="13"/>
        <v>79.850746268656721</v>
      </c>
      <c r="G70">
        <f t="shared" si="14"/>
        <v>0.39701492537313426</v>
      </c>
    </row>
    <row r="71" spans="1:7" x14ac:dyDescent="0.25">
      <c r="B71" s="31">
        <v>6345</v>
      </c>
      <c r="C71">
        <v>775</v>
      </c>
      <c r="D71">
        <v>16.2</v>
      </c>
      <c r="E71">
        <v>0.14499999999999999</v>
      </c>
      <c r="F71">
        <f t="shared" si="13"/>
        <v>80.597014925373131</v>
      </c>
      <c r="G71">
        <f t="shared" si="14"/>
        <v>0.72139303482587058</v>
      </c>
    </row>
    <row r="72" spans="1:7" x14ac:dyDescent="0.25">
      <c r="B72" s="31">
        <v>6346</v>
      </c>
      <c r="C72">
        <v>780</v>
      </c>
      <c r="D72">
        <v>15.88</v>
      </c>
      <c r="E72">
        <v>0.11</v>
      </c>
      <c r="F72">
        <f t="shared" si="13"/>
        <v>79.004975124378106</v>
      </c>
      <c r="G72">
        <f t="shared" si="14"/>
        <v>0.54726368159203975</v>
      </c>
    </row>
    <row r="73" spans="1:7" x14ac:dyDescent="0.25">
      <c r="B73" s="31">
        <v>6347</v>
      </c>
      <c r="C73">
        <v>785</v>
      </c>
      <c r="D73">
        <v>15.78</v>
      </c>
      <c r="E73">
        <v>8.1799999999999998E-2</v>
      </c>
      <c r="F73">
        <f t="shared" si="13"/>
        <v>78.507462686567152</v>
      </c>
      <c r="G73">
        <f t="shared" si="14"/>
        <v>0.40696517412935318</v>
      </c>
    </row>
    <row r="74" spans="1:7" x14ac:dyDescent="0.25">
      <c r="B74" s="31">
        <v>6348</v>
      </c>
      <c r="C74">
        <v>790</v>
      </c>
      <c r="D74">
        <v>14.98</v>
      </c>
      <c r="E74">
        <v>0.15</v>
      </c>
      <c r="F74">
        <f t="shared" si="13"/>
        <v>74.527363184079604</v>
      </c>
      <c r="G74">
        <f t="shared" si="14"/>
        <v>0.74626865671641784</v>
      </c>
    </row>
    <row r="75" spans="1:7" x14ac:dyDescent="0.25">
      <c r="B75" s="31">
        <v>6349</v>
      </c>
      <c r="C75">
        <v>795</v>
      </c>
      <c r="D75">
        <v>12.81</v>
      </c>
      <c r="E75">
        <v>7.8E-2</v>
      </c>
      <c r="F75">
        <f t="shared" si="13"/>
        <v>63.731343283582085</v>
      </c>
      <c r="G75">
        <f t="shared" si="14"/>
        <v>0.38805970149253727</v>
      </c>
    </row>
    <row r="76" spans="1:7" x14ac:dyDescent="0.25">
      <c r="B76" s="31">
        <v>6350</v>
      </c>
      <c r="C76">
        <v>800</v>
      </c>
      <c r="D76">
        <v>8.7799999999999994</v>
      </c>
      <c r="E76">
        <v>0.122</v>
      </c>
      <c r="F76">
        <f t="shared" si="13"/>
        <v>43.681592039800989</v>
      </c>
      <c r="G76">
        <f t="shared" si="14"/>
        <v>0.60696517412935314</v>
      </c>
    </row>
  </sheetData>
  <sortState ref="B25:G37">
    <sortCondition ref="B25:B37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F1" workbookViewId="0">
      <selection activeCell="I23" sqref="I23"/>
    </sheetView>
  </sheetViews>
  <sheetFormatPr defaultRowHeight="15" x14ac:dyDescent="0.25"/>
  <sheetData>
    <row r="1" spans="1:8" x14ac:dyDescent="0.25">
      <c r="A1" t="s">
        <v>39</v>
      </c>
      <c r="B1" t="s">
        <v>40</v>
      </c>
      <c r="D1" t="s">
        <v>6</v>
      </c>
      <c r="E1" t="s">
        <v>42</v>
      </c>
      <c r="H1" t="s">
        <v>41</v>
      </c>
    </row>
    <row r="2" spans="1:8" x14ac:dyDescent="0.25">
      <c r="A2">
        <v>0</v>
      </c>
      <c r="B2">
        <v>198.82</v>
      </c>
      <c r="C2">
        <v>198.5</v>
      </c>
      <c r="D2">
        <f>124*C2/770/G2</f>
        <v>1.1446035563799637</v>
      </c>
      <c r="E2">
        <f>(D2-$D$23)/$D$23*100</f>
        <v>-1.5454094551909598</v>
      </c>
      <c r="G2">
        <f>AVERAGE(H2:H19)</f>
        <v>27.927777777777781</v>
      </c>
      <c r="H2">
        <v>28.5</v>
      </c>
    </row>
    <row r="3" spans="1:8" x14ac:dyDescent="0.25">
      <c r="A3">
        <v>10</v>
      </c>
      <c r="B3">
        <v>197.4</v>
      </c>
      <c r="C3">
        <v>201.2</v>
      </c>
      <c r="D3">
        <f t="shared" ref="D3:D20" si="0">124*C3/770/G3</f>
        <v>1.160172471252638</v>
      </c>
      <c r="E3">
        <f t="shared" ref="E3:E20" si="1">(D3-$D$23)/$D$23*100</f>
        <v>-0.20622862662179106</v>
      </c>
      <c r="G3">
        <f>$G$2</f>
        <v>27.927777777777781</v>
      </c>
      <c r="H3">
        <v>28.5</v>
      </c>
    </row>
    <row r="4" spans="1:8" x14ac:dyDescent="0.25">
      <c r="A4">
        <v>20</v>
      </c>
      <c r="B4">
        <v>198.4</v>
      </c>
      <c r="C4">
        <v>204.3</v>
      </c>
      <c r="D4">
        <f t="shared" si="0"/>
        <v>1.1780478920323758</v>
      </c>
      <c r="E4">
        <f t="shared" si="1"/>
        <v>1.331349361735457</v>
      </c>
      <c r="G4">
        <f t="shared" ref="G4:G20" si="2">$G$2</f>
        <v>27.927777777777781</v>
      </c>
      <c r="H4">
        <v>28.6</v>
      </c>
    </row>
    <row r="5" spans="1:8" x14ac:dyDescent="0.25">
      <c r="A5">
        <v>30</v>
      </c>
      <c r="B5">
        <v>200.9</v>
      </c>
      <c r="C5">
        <v>206</v>
      </c>
      <c r="D5">
        <f t="shared" si="0"/>
        <v>1.1878505421373931</v>
      </c>
      <c r="E5">
        <f t="shared" si="1"/>
        <v>2.1745372908345706</v>
      </c>
      <c r="G5">
        <f t="shared" si="2"/>
        <v>27.927777777777781</v>
      </c>
      <c r="H5">
        <v>28.6</v>
      </c>
    </row>
    <row r="6" spans="1:8" x14ac:dyDescent="0.25">
      <c r="A6">
        <v>40</v>
      </c>
      <c r="B6">
        <v>203.5</v>
      </c>
      <c r="C6">
        <v>205.8</v>
      </c>
      <c r="D6">
        <f t="shared" si="0"/>
        <v>1.1866972891838616</v>
      </c>
      <c r="E6">
        <f t="shared" si="1"/>
        <v>2.0753387109405592</v>
      </c>
      <c r="G6">
        <f t="shared" si="2"/>
        <v>27.927777777777781</v>
      </c>
      <c r="H6">
        <v>28.6</v>
      </c>
    </row>
    <row r="7" spans="1:8" x14ac:dyDescent="0.25">
      <c r="A7">
        <v>50</v>
      </c>
      <c r="B7">
        <v>205.5</v>
      </c>
      <c r="C7">
        <v>203.8</v>
      </c>
      <c r="D7">
        <f t="shared" si="0"/>
        <v>1.1751647596485471</v>
      </c>
      <c r="E7">
        <f t="shared" si="1"/>
        <v>1.0833529120004104</v>
      </c>
      <c r="G7">
        <f t="shared" si="2"/>
        <v>27.927777777777781</v>
      </c>
      <c r="H7">
        <v>28.3</v>
      </c>
    </row>
    <row r="8" spans="1:8" x14ac:dyDescent="0.25">
      <c r="A8">
        <v>60</v>
      </c>
      <c r="B8">
        <v>206.2</v>
      </c>
      <c r="C8">
        <v>200.8</v>
      </c>
      <c r="D8">
        <f t="shared" si="0"/>
        <v>1.1578659653455754</v>
      </c>
      <c r="E8">
        <f t="shared" si="1"/>
        <v>-0.40462578640979407</v>
      </c>
      <c r="G8">
        <f t="shared" si="2"/>
        <v>27.927777777777781</v>
      </c>
      <c r="H8">
        <v>28.4</v>
      </c>
    </row>
    <row r="9" spans="1:8" x14ac:dyDescent="0.25">
      <c r="A9">
        <v>70</v>
      </c>
      <c r="B9">
        <v>204</v>
      </c>
      <c r="C9">
        <v>198.2</v>
      </c>
      <c r="D9">
        <f t="shared" si="0"/>
        <v>1.1428736769496666</v>
      </c>
      <c r="E9">
        <f t="shared" si="1"/>
        <v>-1.6942073250319762</v>
      </c>
      <c r="G9">
        <f t="shared" si="2"/>
        <v>27.927777777777781</v>
      </c>
      <c r="H9">
        <v>28.1</v>
      </c>
    </row>
    <row r="10" spans="1:8" x14ac:dyDescent="0.25">
      <c r="A10">
        <v>80</v>
      </c>
      <c r="B10">
        <v>201.5</v>
      </c>
      <c r="C10">
        <v>197.3</v>
      </c>
      <c r="D10">
        <f t="shared" si="0"/>
        <v>1.137684038658775</v>
      </c>
      <c r="E10">
        <f t="shared" si="1"/>
        <v>-2.1406009345550454</v>
      </c>
      <c r="G10">
        <f t="shared" si="2"/>
        <v>27.927777777777781</v>
      </c>
      <c r="H10">
        <v>27.5</v>
      </c>
    </row>
    <row r="11" spans="1:8" x14ac:dyDescent="0.25">
      <c r="A11">
        <v>90</v>
      </c>
      <c r="B11">
        <v>199</v>
      </c>
      <c r="C11">
        <v>198.6</v>
      </c>
      <c r="D11">
        <f t="shared" si="0"/>
        <v>1.1451801828567292</v>
      </c>
      <c r="E11">
        <f t="shared" si="1"/>
        <v>-1.4958101652439735</v>
      </c>
      <c r="G11">
        <f t="shared" si="2"/>
        <v>27.927777777777781</v>
      </c>
      <c r="H11">
        <v>27.4</v>
      </c>
    </row>
    <row r="12" spans="1:8" x14ac:dyDescent="0.25">
      <c r="A12">
        <v>100</v>
      </c>
      <c r="B12">
        <v>197.6</v>
      </c>
      <c r="C12">
        <v>201.6</v>
      </c>
      <c r="D12">
        <f t="shared" si="0"/>
        <v>1.1624789771597011</v>
      </c>
      <c r="E12">
        <f t="shared" si="1"/>
        <v>-7.8314668337497815E-3</v>
      </c>
      <c r="G12">
        <f t="shared" si="2"/>
        <v>27.927777777777781</v>
      </c>
      <c r="H12">
        <v>27.6</v>
      </c>
    </row>
    <row r="13" spans="1:8" x14ac:dyDescent="0.25">
      <c r="A13">
        <v>110</v>
      </c>
      <c r="B13">
        <v>198</v>
      </c>
      <c r="C13">
        <v>204.4</v>
      </c>
      <c r="D13">
        <f t="shared" si="0"/>
        <v>1.1786245185091415</v>
      </c>
      <c r="E13">
        <f t="shared" si="1"/>
        <v>1.3809486516824627</v>
      </c>
      <c r="G13">
        <f t="shared" si="2"/>
        <v>27.927777777777781</v>
      </c>
      <c r="H13">
        <v>27.6</v>
      </c>
    </row>
    <row r="14" spans="1:8" x14ac:dyDescent="0.25">
      <c r="A14">
        <v>120</v>
      </c>
      <c r="B14">
        <v>200.5</v>
      </c>
      <c r="C14">
        <v>206</v>
      </c>
      <c r="D14">
        <f t="shared" si="0"/>
        <v>1.1878505421373931</v>
      </c>
      <c r="E14">
        <f t="shared" si="1"/>
        <v>2.1745372908345706</v>
      </c>
      <c r="G14">
        <f t="shared" si="2"/>
        <v>27.927777777777781</v>
      </c>
      <c r="H14">
        <v>27.6</v>
      </c>
    </row>
    <row r="15" spans="1:8" x14ac:dyDescent="0.25">
      <c r="A15">
        <v>130</v>
      </c>
      <c r="B15">
        <v>203.6</v>
      </c>
      <c r="C15">
        <v>205.7</v>
      </c>
      <c r="D15">
        <f t="shared" si="0"/>
        <v>1.1861206627070959</v>
      </c>
      <c r="E15">
        <f t="shared" si="1"/>
        <v>2.025739420993554</v>
      </c>
      <c r="G15">
        <f t="shared" si="2"/>
        <v>27.927777777777781</v>
      </c>
      <c r="H15">
        <v>27.5</v>
      </c>
    </row>
    <row r="16" spans="1:8" x14ac:dyDescent="0.25">
      <c r="A16">
        <v>140</v>
      </c>
      <c r="B16">
        <v>206.2</v>
      </c>
      <c r="C16">
        <v>203.6</v>
      </c>
      <c r="D16">
        <f t="shared" si="0"/>
        <v>1.1740115066950156</v>
      </c>
      <c r="E16">
        <f t="shared" si="1"/>
        <v>0.98415433210639924</v>
      </c>
      <c r="G16">
        <f t="shared" si="2"/>
        <v>27.927777777777781</v>
      </c>
      <c r="H16">
        <v>27.5</v>
      </c>
    </row>
    <row r="17" spans="1:8" x14ac:dyDescent="0.25">
      <c r="A17">
        <v>150</v>
      </c>
      <c r="B17">
        <v>206.5</v>
      </c>
      <c r="C17">
        <v>200</v>
      </c>
      <c r="D17">
        <f t="shared" si="0"/>
        <v>1.1532529535314495</v>
      </c>
      <c r="E17">
        <f t="shared" si="1"/>
        <v>-0.80142010598585744</v>
      </c>
      <c r="G17">
        <f t="shared" si="2"/>
        <v>27.927777777777781</v>
      </c>
      <c r="H17">
        <v>27.5</v>
      </c>
    </row>
    <row r="18" spans="1:8" x14ac:dyDescent="0.25">
      <c r="A18">
        <v>160</v>
      </c>
      <c r="C18">
        <v>197.8</v>
      </c>
      <c r="D18">
        <f t="shared" si="0"/>
        <v>1.1405671710426035</v>
      </c>
      <c r="E18">
        <f t="shared" si="1"/>
        <v>-1.8926044848200176</v>
      </c>
      <c r="G18">
        <f t="shared" si="2"/>
        <v>27.927777777777781</v>
      </c>
      <c r="H18">
        <v>27.5</v>
      </c>
    </row>
    <row r="19" spans="1:8" x14ac:dyDescent="0.25">
      <c r="A19">
        <v>170</v>
      </c>
      <c r="C19">
        <v>197.7</v>
      </c>
      <c r="D19">
        <f t="shared" si="0"/>
        <v>1.1399905445658378</v>
      </c>
      <c r="E19">
        <f t="shared" si="1"/>
        <v>-1.9422037747670235</v>
      </c>
      <c r="G19">
        <f t="shared" si="2"/>
        <v>27.927777777777781</v>
      </c>
      <c r="H19">
        <v>27.4</v>
      </c>
    </row>
    <row r="20" spans="1:8" x14ac:dyDescent="0.25">
      <c r="A20">
        <v>180</v>
      </c>
      <c r="C20">
        <v>199.4</v>
      </c>
      <c r="D20">
        <f t="shared" si="0"/>
        <v>1.1497931946708553</v>
      </c>
      <c r="E20">
        <f t="shared" si="1"/>
        <v>-1.0990158456678909</v>
      </c>
      <c r="G20">
        <f t="shared" si="2"/>
        <v>27.927777777777781</v>
      </c>
      <c r="H20">
        <v>24.4</v>
      </c>
    </row>
    <row r="23" spans="1:8" x14ac:dyDescent="0.25">
      <c r="D23">
        <f>AVERAGE(D2:D20)</f>
        <v>1.1625700234455063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topLeftCell="C1" workbookViewId="0">
      <selection activeCell="J27" sqref="J27"/>
    </sheetView>
  </sheetViews>
  <sheetFormatPr defaultRowHeight="15" x14ac:dyDescent="0.25"/>
  <cols>
    <col min="1" max="1" width="20.140625" bestFit="1" customWidth="1"/>
  </cols>
  <sheetData>
    <row r="1" spans="1:24" x14ac:dyDescent="0.25">
      <c r="B1" t="s">
        <v>34</v>
      </c>
      <c r="C1" t="s">
        <v>20</v>
      </c>
      <c r="D1" t="s">
        <v>22</v>
      </c>
      <c r="E1" t="s">
        <v>23</v>
      </c>
      <c r="F1" t="s">
        <v>24</v>
      </c>
      <c r="G1" t="s">
        <v>25</v>
      </c>
    </row>
    <row r="2" spans="1:24" x14ac:dyDescent="0.25">
      <c r="A2" t="s">
        <v>60</v>
      </c>
      <c r="B2" s="32">
        <v>6355</v>
      </c>
      <c r="C2">
        <v>750</v>
      </c>
      <c r="D2">
        <v>14.5</v>
      </c>
      <c r="E2">
        <v>0.155</v>
      </c>
      <c r="F2">
        <f t="shared" ref="F2:G2" si="0">D2/0.201</f>
        <v>72.139303482587067</v>
      </c>
      <c r="G2">
        <f t="shared" si="0"/>
        <v>0.77114427860696511</v>
      </c>
    </row>
    <row r="3" spans="1:24" x14ac:dyDescent="0.25">
      <c r="B3" s="32">
        <v>6356</v>
      </c>
      <c r="C3">
        <v>755</v>
      </c>
      <c r="D3">
        <v>15.62</v>
      </c>
      <c r="E3">
        <v>0.20399999999999999</v>
      </c>
      <c r="F3">
        <f t="shared" ref="F3:F9" si="1">D3/0.201</f>
        <v>77.71144278606964</v>
      </c>
      <c r="G3">
        <f t="shared" ref="G3:G9" si="2">E3/0.201</f>
        <v>1.0149253731343282</v>
      </c>
    </row>
    <row r="4" spans="1:24" x14ac:dyDescent="0.25">
      <c r="B4" s="32">
        <v>6357</v>
      </c>
      <c r="C4">
        <v>760</v>
      </c>
      <c r="D4">
        <v>16.25</v>
      </c>
      <c r="E4">
        <v>0.189</v>
      </c>
      <c r="F4">
        <f t="shared" si="1"/>
        <v>80.845771144278601</v>
      </c>
      <c r="G4">
        <f t="shared" si="2"/>
        <v>0.94029850746268651</v>
      </c>
    </row>
    <row r="5" spans="1:24" x14ac:dyDescent="0.25">
      <c r="B5" s="32">
        <v>6358</v>
      </c>
      <c r="C5">
        <v>765</v>
      </c>
      <c r="D5">
        <v>17.03</v>
      </c>
      <c r="E5">
        <v>0.17299999999999999</v>
      </c>
      <c r="F5">
        <f t="shared" si="1"/>
        <v>84.726368159203986</v>
      </c>
      <c r="G5">
        <f t="shared" si="2"/>
        <v>0.86069651741293518</v>
      </c>
    </row>
    <row r="6" spans="1:24" x14ac:dyDescent="0.25">
      <c r="B6" s="32">
        <v>6359</v>
      </c>
      <c r="C6">
        <v>770</v>
      </c>
      <c r="D6">
        <v>17.41</v>
      </c>
      <c r="E6">
        <v>9.5799999999999996E-2</v>
      </c>
      <c r="F6">
        <f t="shared" si="1"/>
        <v>86.616915422885569</v>
      </c>
      <c r="G6">
        <f t="shared" si="2"/>
        <v>0.47661691542288553</v>
      </c>
    </row>
    <row r="7" spans="1:24" x14ac:dyDescent="0.25">
      <c r="B7" s="32">
        <v>6360</v>
      </c>
      <c r="C7">
        <v>775</v>
      </c>
      <c r="D7">
        <v>17</v>
      </c>
      <c r="E7">
        <v>0.155</v>
      </c>
      <c r="F7">
        <f t="shared" si="1"/>
        <v>84.577114427860693</v>
      </c>
      <c r="G7">
        <f t="shared" si="2"/>
        <v>0.77114427860696511</v>
      </c>
    </row>
    <row r="8" spans="1:24" x14ac:dyDescent="0.25">
      <c r="B8" s="32">
        <v>6361</v>
      </c>
      <c r="C8">
        <v>780</v>
      </c>
      <c r="D8">
        <v>17.11</v>
      </c>
      <c r="E8">
        <v>0.127</v>
      </c>
      <c r="F8">
        <f t="shared" si="1"/>
        <v>85.124378109452735</v>
      </c>
      <c r="G8">
        <f t="shared" si="2"/>
        <v>0.63184079601990051</v>
      </c>
      <c r="X8" t="s">
        <v>66</v>
      </c>
    </row>
    <row r="9" spans="1:24" x14ac:dyDescent="0.25">
      <c r="B9" s="32">
        <v>6362</v>
      </c>
      <c r="C9">
        <v>785</v>
      </c>
      <c r="D9">
        <v>15.75</v>
      </c>
      <c r="E9">
        <v>0.19800000000000001</v>
      </c>
      <c r="F9">
        <f t="shared" si="1"/>
        <v>78.358208955223873</v>
      </c>
      <c r="G9">
        <f t="shared" si="2"/>
        <v>0.9850746268656716</v>
      </c>
      <c r="X9">
        <v>1</v>
      </c>
    </row>
    <row r="10" spans="1:24" x14ac:dyDescent="0.25">
      <c r="X10">
        <v>0.17</v>
      </c>
    </row>
    <row r="11" spans="1:24" x14ac:dyDescent="0.25">
      <c r="A11" t="s">
        <v>64</v>
      </c>
      <c r="B11">
        <v>6363</v>
      </c>
      <c r="C11">
        <v>750</v>
      </c>
      <c r="D11">
        <v>12.32</v>
      </c>
      <c r="E11">
        <v>0.17399999999999999</v>
      </c>
      <c r="F11">
        <f t="shared" ref="F11" si="3">D11/0.201</f>
        <v>61.293532338308452</v>
      </c>
      <c r="G11">
        <f t="shared" ref="G11" si="4">E11/0.201</f>
        <v>0.86567164179104461</v>
      </c>
      <c r="X11">
        <f>X9/X10</f>
        <v>5.8823529411764701</v>
      </c>
    </row>
    <row r="12" spans="1:24" x14ac:dyDescent="0.25">
      <c r="B12">
        <v>6364</v>
      </c>
      <c r="C12">
        <v>755</v>
      </c>
      <c r="D12">
        <v>13.83</v>
      </c>
      <c r="E12">
        <v>0.113</v>
      </c>
      <c r="F12">
        <f t="shared" ref="F12:F21" si="5">D12/0.201</f>
        <v>68.805970149253724</v>
      </c>
      <c r="G12">
        <f t="shared" ref="G12:G21" si="6">E12/0.201</f>
        <v>0.56218905472636815</v>
      </c>
    </row>
    <row r="13" spans="1:24" x14ac:dyDescent="0.25">
      <c r="B13">
        <v>6365</v>
      </c>
      <c r="C13">
        <v>760</v>
      </c>
      <c r="D13">
        <v>15.1</v>
      </c>
      <c r="E13">
        <v>0.109</v>
      </c>
      <c r="F13">
        <f t="shared" si="5"/>
        <v>75.124378109452735</v>
      </c>
      <c r="G13">
        <f t="shared" si="6"/>
        <v>0.54228855721393032</v>
      </c>
      <c r="X13">
        <v>755</v>
      </c>
    </row>
    <row r="14" spans="1:24" x14ac:dyDescent="0.25">
      <c r="B14">
        <v>6366</v>
      </c>
      <c r="C14">
        <v>765</v>
      </c>
      <c r="D14">
        <v>15.8</v>
      </c>
      <c r="E14">
        <v>6.8099999999999994E-2</v>
      </c>
      <c r="F14">
        <f t="shared" si="5"/>
        <v>78.606965174129357</v>
      </c>
      <c r="G14">
        <f t="shared" si="6"/>
        <v>0.33880597014925368</v>
      </c>
      <c r="X14">
        <v>2.2000000000000002</v>
      </c>
    </row>
    <row r="15" spans="1:24" x14ac:dyDescent="0.25">
      <c r="B15">
        <v>6367</v>
      </c>
      <c r="C15">
        <v>770</v>
      </c>
      <c r="D15">
        <v>15.94</v>
      </c>
      <c r="E15">
        <v>0.11600000000000001</v>
      </c>
      <c r="F15">
        <f t="shared" si="5"/>
        <v>79.303482587064664</v>
      </c>
      <c r="G15">
        <f t="shared" si="6"/>
        <v>0.57711442786069655</v>
      </c>
      <c r="X15">
        <v>0.25</v>
      </c>
    </row>
    <row r="16" spans="1:24" x14ac:dyDescent="0.25">
      <c r="B16">
        <v>6368</v>
      </c>
      <c r="C16">
        <v>775</v>
      </c>
      <c r="D16">
        <v>16.28</v>
      </c>
      <c r="E16">
        <v>0.104</v>
      </c>
      <c r="F16">
        <f t="shared" si="5"/>
        <v>80.995024875621894</v>
      </c>
      <c r="G16">
        <f t="shared" si="6"/>
        <v>0.51741293532338306</v>
      </c>
      <c r="X16">
        <f>X14/X15</f>
        <v>8.8000000000000007</v>
      </c>
    </row>
    <row r="17" spans="1:7" x14ac:dyDescent="0.25">
      <c r="B17">
        <v>6369</v>
      </c>
      <c r="C17">
        <v>780</v>
      </c>
      <c r="D17">
        <v>16.09</v>
      </c>
      <c r="E17">
        <v>0.122</v>
      </c>
      <c r="F17">
        <f t="shared" si="5"/>
        <v>80.049751243781088</v>
      </c>
      <c r="G17">
        <f t="shared" si="6"/>
        <v>0.60696517412935314</v>
      </c>
    </row>
    <row r="18" spans="1:7" x14ac:dyDescent="0.25">
      <c r="B18">
        <v>6370</v>
      </c>
      <c r="C18">
        <v>785</v>
      </c>
      <c r="D18">
        <v>15.42</v>
      </c>
      <c r="E18">
        <v>9.3399999999999997E-2</v>
      </c>
      <c r="F18">
        <f t="shared" si="5"/>
        <v>76.71641791044776</v>
      </c>
      <c r="G18">
        <f t="shared" si="6"/>
        <v>0.46467661691542284</v>
      </c>
    </row>
    <row r="19" spans="1:7" x14ac:dyDescent="0.25">
      <c r="B19">
        <v>6371</v>
      </c>
      <c r="C19">
        <v>790</v>
      </c>
      <c r="D19">
        <v>14.1</v>
      </c>
      <c r="E19">
        <v>0.123</v>
      </c>
      <c r="F19">
        <f t="shared" si="5"/>
        <v>70.149253731343279</v>
      </c>
      <c r="G19">
        <f t="shared" si="6"/>
        <v>0.61194029850746268</v>
      </c>
    </row>
    <row r="20" spans="1:7" x14ac:dyDescent="0.25">
      <c r="B20">
        <v>6372</v>
      </c>
      <c r="C20">
        <v>795</v>
      </c>
      <c r="D20">
        <v>10.87</v>
      </c>
      <c r="E20">
        <v>0.23599999999999999</v>
      </c>
      <c r="F20">
        <f t="shared" si="5"/>
        <v>54.079601990049746</v>
      </c>
      <c r="G20">
        <f t="shared" si="6"/>
        <v>1.1741293532338306</v>
      </c>
    </row>
    <row r="21" spans="1:7" x14ac:dyDescent="0.25">
      <c r="B21">
        <v>6373</v>
      </c>
      <c r="C21">
        <v>800</v>
      </c>
      <c r="D21">
        <v>9.5410000000000004</v>
      </c>
      <c r="E21">
        <v>0.27200000000000002</v>
      </c>
      <c r="F21">
        <f t="shared" si="5"/>
        <v>47.46766169154229</v>
      </c>
      <c r="G21">
        <f t="shared" si="6"/>
        <v>1.3532338308457712</v>
      </c>
    </row>
    <row r="23" spans="1:7" x14ac:dyDescent="0.25">
      <c r="A23" t="s">
        <v>69</v>
      </c>
      <c r="B23">
        <v>6376</v>
      </c>
      <c r="C23">
        <v>750</v>
      </c>
      <c r="D23">
        <v>12.31</v>
      </c>
      <c r="E23">
        <v>0.124</v>
      </c>
      <c r="F23">
        <f t="shared" ref="F23" si="7">D23/0.201</f>
        <v>61.243781094527364</v>
      </c>
      <c r="G23">
        <f t="shared" ref="G23" si="8">E23/0.201</f>
        <v>0.61691542288557211</v>
      </c>
    </row>
    <row r="24" spans="1:7" x14ac:dyDescent="0.25">
      <c r="B24">
        <v>6377</v>
      </c>
      <c r="C24">
        <v>755</v>
      </c>
      <c r="D24">
        <v>13.77</v>
      </c>
      <c r="E24">
        <v>0.159</v>
      </c>
      <c r="F24">
        <f t="shared" ref="F24:F32" si="9">D24/0.201</f>
        <v>68.507462686567152</v>
      </c>
      <c r="G24">
        <f t="shared" ref="G24:G32" si="10">E24/0.201</f>
        <v>0.79104477611940294</v>
      </c>
    </row>
    <row r="25" spans="1:7" x14ac:dyDescent="0.25">
      <c r="B25">
        <v>6378</v>
      </c>
      <c r="C25">
        <v>760</v>
      </c>
      <c r="D25">
        <v>15.65</v>
      </c>
      <c r="E25">
        <v>0.17399999999999999</v>
      </c>
      <c r="F25">
        <f t="shared" si="9"/>
        <v>77.860696517412933</v>
      </c>
      <c r="G25">
        <f t="shared" si="10"/>
        <v>0.86567164179104461</v>
      </c>
    </row>
    <row r="26" spans="1:7" x14ac:dyDescent="0.25">
      <c r="B26">
        <v>6379</v>
      </c>
      <c r="C26">
        <v>765</v>
      </c>
      <c r="D26">
        <v>15.71</v>
      </c>
      <c r="E26">
        <v>0.111</v>
      </c>
      <c r="F26">
        <f t="shared" si="9"/>
        <v>78.159203980099505</v>
      </c>
      <c r="G26">
        <f t="shared" si="10"/>
        <v>0.55223880597014918</v>
      </c>
    </row>
    <row r="27" spans="1:7" x14ac:dyDescent="0.25">
      <c r="B27">
        <v>6380</v>
      </c>
      <c r="C27">
        <v>770</v>
      </c>
      <c r="D27">
        <v>16.010000000000002</v>
      </c>
      <c r="E27">
        <v>0.14799999999999999</v>
      </c>
      <c r="F27">
        <f t="shared" si="9"/>
        <v>79.651741293532339</v>
      </c>
      <c r="G27">
        <f t="shared" si="10"/>
        <v>0.73631840796019887</v>
      </c>
    </row>
    <row r="28" spans="1:7" x14ac:dyDescent="0.25">
      <c r="B28">
        <v>6381</v>
      </c>
      <c r="C28">
        <v>775</v>
      </c>
      <c r="D28">
        <v>16.27</v>
      </c>
      <c r="E28">
        <v>0.193</v>
      </c>
      <c r="F28">
        <f t="shared" si="9"/>
        <v>80.945273631840791</v>
      </c>
      <c r="G28">
        <f t="shared" si="10"/>
        <v>0.96019900497512434</v>
      </c>
    </row>
    <row r="29" spans="1:7" x14ac:dyDescent="0.25">
      <c r="B29">
        <v>6382</v>
      </c>
      <c r="C29">
        <v>780</v>
      </c>
      <c r="D29">
        <v>15.83</v>
      </c>
      <c r="E29">
        <v>0.14199999999999999</v>
      </c>
      <c r="F29">
        <f t="shared" si="9"/>
        <v>78.756218905472636</v>
      </c>
      <c r="G29">
        <f t="shared" si="10"/>
        <v>0.70646766169154218</v>
      </c>
    </row>
    <row r="30" spans="1:7" x14ac:dyDescent="0.25">
      <c r="B30">
        <v>6383</v>
      </c>
      <c r="C30">
        <v>785</v>
      </c>
      <c r="D30">
        <v>15.18</v>
      </c>
      <c r="E30">
        <v>0.105</v>
      </c>
      <c r="F30">
        <f t="shared" si="9"/>
        <v>75.522388059701484</v>
      </c>
      <c r="G30">
        <f t="shared" si="10"/>
        <v>0.52238805970149249</v>
      </c>
    </row>
    <row r="31" spans="1:7" x14ac:dyDescent="0.25">
      <c r="B31">
        <v>6384</v>
      </c>
      <c r="C31">
        <v>790</v>
      </c>
      <c r="D31">
        <v>14.45</v>
      </c>
      <c r="E31">
        <v>9.1200000000000003E-2</v>
      </c>
      <c r="F31">
        <f t="shared" si="9"/>
        <v>71.890547263681583</v>
      </c>
      <c r="G31">
        <f t="shared" si="10"/>
        <v>0.45373134328358206</v>
      </c>
    </row>
    <row r="32" spans="1:7" x14ac:dyDescent="0.25">
      <c r="B32">
        <v>6385</v>
      </c>
      <c r="C32">
        <v>795</v>
      </c>
      <c r="D32">
        <v>11.53</v>
      </c>
      <c r="E32">
        <v>0.184</v>
      </c>
      <c r="F32">
        <f t="shared" si="9"/>
        <v>57.363184079601986</v>
      </c>
      <c r="G32">
        <f t="shared" si="10"/>
        <v>0.91542288557213924</v>
      </c>
    </row>
    <row r="33" spans="1:7" x14ac:dyDescent="0.25">
      <c r="B33">
        <v>6386</v>
      </c>
    </row>
    <row r="37" spans="1:7" x14ac:dyDescent="0.25">
      <c r="A37" t="s">
        <v>74</v>
      </c>
      <c r="B37">
        <v>6387</v>
      </c>
      <c r="C37">
        <v>750</v>
      </c>
      <c r="D37">
        <v>12.18</v>
      </c>
      <c r="E37">
        <v>0.128</v>
      </c>
      <c r="F37">
        <f t="shared" ref="F37" si="11">D37/0.201</f>
        <v>60.597014925373131</v>
      </c>
      <c r="G37">
        <f t="shared" ref="G37" si="12">E37/0.201</f>
        <v>0.63681592039800994</v>
      </c>
    </row>
    <row r="38" spans="1:7" x14ac:dyDescent="0.25">
      <c r="A38" t="s">
        <v>75</v>
      </c>
      <c r="B38">
        <v>6388</v>
      </c>
      <c r="C38">
        <v>755</v>
      </c>
      <c r="D38">
        <v>13.8</v>
      </c>
      <c r="E38">
        <v>0.19</v>
      </c>
      <c r="F38">
        <f t="shared" ref="F38:F47" si="13">D38/0.201</f>
        <v>68.656716417910445</v>
      </c>
      <c r="G38">
        <f t="shared" ref="G38:G47" si="14">E38/0.201</f>
        <v>0.94527363184079594</v>
      </c>
    </row>
    <row r="39" spans="1:7" x14ac:dyDescent="0.25">
      <c r="B39">
        <v>6389</v>
      </c>
      <c r="C39">
        <v>760</v>
      </c>
      <c r="D39">
        <v>14.63</v>
      </c>
      <c r="E39">
        <v>0.218</v>
      </c>
      <c r="F39">
        <f t="shared" si="13"/>
        <v>72.786069651741286</v>
      </c>
      <c r="G39">
        <f t="shared" si="14"/>
        <v>1.0845771144278606</v>
      </c>
    </row>
    <row r="40" spans="1:7" x14ac:dyDescent="0.25">
      <c r="B40">
        <v>6390</v>
      </c>
      <c r="C40">
        <v>765</v>
      </c>
      <c r="D40">
        <v>15.37</v>
      </c>
      <c r="E40">
        <v>0.14799999999999999</v>
      </c>
      <c r="F40">
        <f t="shared" si="13"/>
        <v>76.467661691542276</v>
      </c>
      <c r="G40">
        <f t="shared" si="14"/>
        <v>0.73631840796019887</v>
      </c>
    </row>
    <row r="41" spans="1:7" x14ac:dyDescent="0.25">
      <c r="B41">
        <v>6391</v>
      </c>
      <c r="C41">
        <v>770</v>
      </c>
      <c r="D41">
        <v>15.99</v>
      </c>
      <c r="E41">
        <v>0.16500000000000001</v>
      </c>
      <c r="F41">
        <f t="shared" si="13"/>
        <v>79.552238805970148</v>
      </c>
      <c r="G41">
        <f t="shared" si="14"/>
        <v>0.82089552238805974</v>
      </c>
    </row>
    <row r="42" spans="1:7" x14ac:dyDescent="0.25">
      <c r="B42">
        <v>6392</v>
      </c>
      <c r="C42">
        <v>775</v>
      </c>
      <c r="D42">
        <v>16.02</v>
      </c>
      <c r="E42">
        <v>0.105</v>
      </c>
      <c r="F42">
        <f t="shared" si="13"/>
        <v>79.701492537313428</v>
      </c>
      <c r="G42">
        <f t="shared" si="14"/>
        <v>0.52238805970149249</v>
      </c>
    </row>
    <row r="43" spans="1:7" x14ac:dyDescent="0.25">
      <c r="B43">
        <v>6393</v>
      </c>
      <c r="C43">
        <v>780</v>
      </c>
      <c r="D43">
        <v>15.87</v>
      </c>
      <c r="E43">
        <v>0.161</v>
      </c>
      <c r="F43">
        <f t="shared" si="13"/>
        <v>78.955223880597003</v>
      </c>
      <c r="G43">
        <f t="shared" si="14"/>
        <v>0.80099502487562191</v>
      </c>
    </row>
    <row r="44" spans="1:7" x14ac:dyDescent="0.25">
      <c r="B44">
        <v>6394</v>
      </c>
      <c r="C44">
        <v>785</v>
      </c>
      <c r="D44">
        <v>15.09</v>
      </c>
      <c r="E44">
        <v>0.20100000000000001</v>
      </c>
      <c r="F44">
        <f t="shared" si="13"/>
        <v>75.074626865671632</v>
      </c>
      <c r="G44">
        <f t="shared" si="14"/>
        <v>1</v>
      </c>
    </row>
    <row r="45" spans="1:7" x14ac:dyDescent="0.25">
      <c r="B45">
        <v>6395</v>
      </c>
      <c r="C45">
        <v>790</v>
      </c>
      <c r="D45">
        <v>13.6</v>
      </c>
      <c r="E45">
        <v>0.53</v>
      </c>
      <c r="F45">
        <f t="shared" si="13"/>
        <v>67.661691542288551</v>
      </c>
      <c r="G45">
        <f t="shared" si="14"/>
        <v>2.6368159203980097</v>
      </c>
    </row>
    <row r="46" spans="1:7" x14ac:dyDescent="0.25">
      <c r="B46">
        <v>6396</v>
      </c>
      <c r="C46">
        <v>795</v>
      </c>
      <c r="D46">
        <v>10.74</v>
      </c>
      <c r="E46">
        <v>0.61599999999999999</v>
      </c>
      <c r="F46">
        <f t="shared" si="13"/>
        <v>53.432835820895519</v>
      </c>
      <c r="G46">
        <f t="shared" si="14"/>
        <v>3.0646766169154227</v>
      </c>
    </row>
    <row r="47" spans="1:7" x14ac:dyDescent="0.25">
      <c r="B47">
        <v>6397</v>
      </c>
      <c r="C47">
        <v>800</v>
      </c>
      <c r="D47">
        <v>8.3290000000000006</v>
      </c>
      <c r="E47">
        <v>1.03</v>
      </c>
      <c r="F47">
        <f t="shared" si="13"/>
        <v>41.437810945273633</v>
      </c>
      <c r="G47">
        <f t="shared" si="14"/>
        <v>5.1243781094527359</v>
      </c>
    </row>
    <row r="49" spans="1:7" x14ac:dyDescent="0.25">
      <c r="A49" t="s">
        <v>78</v>
      </c>
      <c r="B49">
        <v>6398</v>
      </c>
      <c r="C49">
        <v>760</v>
      </c>
      <c r="D49">
        <v>15</v>
      </c>
      <c r="E49">
        <v>0.20899999999999999</v>
      </c>
      <c r="F49">
        <f t="shared" ref="F49" si="15">D49/0.201</f>
        <v>74.626865671641781</v>
      </c>
      <c r="G49">
        <f t="shared" ref="G49" si="16">E49/0.201</f>
        <v>1.0398009950248754</v>
      </c>
    </row>
    <row r="50" spans="1:7" x14ac:dyDescent="0.25">
      <c r="B50">
        <v>6399</v>
      </c>
      <c r="C50">
        <v>765</v>
      </c>
      <c r="D50">
        <v>15.64</v>
      </c>
      <c r="E50">
        <v>0.156</v>
      </c>
      <c r="F50">
        <f t="shared" ref="F50:F55" si="17">D50/0.201</f>
        <v>77.810945273631845</v>
      </c>
      <c r="G50">
        <f t="shared" ref="G50:G55" si="18">E50/0.201</f>
        <v>0.77611940298507454</v>
      </c>
    </row>
    <row r="51" spans="1:7" x14ac:dyDescent="0.25">
      <c r="B51">
        <v>6400</v>
      </c>
      <c r="C51">
        <v>770</v>
      </c>
      <c r="D51">
        <v>16.07</v>
      </c>
      <c r="E51">
        <v>0.14099999999999999</v>
      </c>
      <c r="F51">
        <f t="shared" si="17"/>
        <v>79.950248756218897</v>
      </c>
      <c r="G51">
        <f t="shared" si="18"/>
        <v>0.70149253731343275</v>
      </c>
    </row>
    <row r="52" spans="1:7" x14ac:dyDescent="0.25">
      <c r="B52">
        <v>6401</v>
      </c>
      <c r="C52">
        <v>775</v>
      </c>
      <c r="D52">
        <v>15.71</v>
      </c>
      <c r="E52">
        <v>0.17</v>
      </c>
      <c r="F52">
        <f t="shared" si="17"/>
        <v>78.159203980099505</v>
      </c>
      <c r="G52">
        <f t="shared" si="18"/>
        <v>0.845771144278607</v>
      </c>
    </row>
    <row r="53" spans="1:7" x14ac:dyDescent="0.25">
      <c r="B53">
        <v>6402</v>
      </c>
      <c r="C53">
        <v>780</v>
      </c>
      <c r="D53">
        <v>15.47</v>
      </c>
      <c r="E53">
        <v>0.13300000000000001</v>
      </c>
      <c r="F53">
        <f t="shared" si="17"/>
        <v>76.96517412935323</v>
      </c>
      <c r="G53">
        <f t="shared" si="18"/>
        <v>0.6616915422885572</v>
      </c>
    </row>
    <row r="54" spans="1:7" x14ac:dyDescent="0.25">
      <c r="B54">
        <v>6403</v>
      </c>
      <c r="C54">
        <v>785</v>
      </c>
      <c r="D54">
        <v>15.41</v>
      </c>
      <c r="E54">
        <v>0.17299999999999999</v>
      </c>
      <c r="F54">
        <f t="shared" si="17"/>
        <v>76.666666666666657</v>
      </c>
      <c r="G54">
        <f t="shared" si="18"/>
        <v>0.86069651741293518</v>
      </c>
    </row>
    <row r="55" spans="1:7" x14ac:dyDescent="0.25">
      <c r="B55">
        <v>6404</v>
      </c>
      <c r="C55">
        <v>790</v>
      </c>
      <c r="D55">
        <v>13.82</v>
      </c>
      <c r="E55">
        <v>0.27900000000000003</v>
      </c>
      <c r="F55">
        <f t="shared" si="17"/>
        <v>68.756218905472636</v>
      </c>
      <c r="G55">
        <f t="shared" si="18"/>
        <v>1.3880597014925373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0"/>
  <sheetViews>
    <sheetView topLeftCell="A354" zoomScaleNormal="100" workbookViewId="0">
      <selection activeCell="F310" sqref="F310:F390"/>
    </sheetView>
  </sheetViews>
  <sheetFormatPr defaultRowHeight="15" x14ac:dyDescent="0.25"/>
  <sheetData>
    <row r="1" spans="1:6" ht="14.45" x14ac:dyDescent="0.25">
      <c r="A1" t="s">
        <v>62</v>
      </c>
    </row>
    <row r="2" spans="1:6" ht="14.45" x14ac:dyDescent="0.25">
      <c r="B2">
        <v>0</v>
      </c>
      <c r="C2">
        <v>0</v>
      </c>
      <c r="D2">
        <v>0</v>
      </c>
      <c r="E2">
        <v>0</v>
      </c>
      <c r="F2" t="s">
        <v>61</v>
      </c>
    </row>
    <row r="3" spans="1:6" ht="14.45" x14ac:dyDescent="0.25">
      <c r="A3">
        <v>730</v>
      </c>
      <c r="B3">
        <v>47.05</v>
      </c>
      <c r="C3">
        <v>143.982</v>
      </c>
      <c r="D3">
        <v>730</v>
      </c>
      <c r="E3">
        <v>7300</v>
      </c>
      <c r="F3">
        <f t="shared" ref="F3:F17" si="0">124*B3/C3/D3</f>
        <v>5.5507318932370348E-2</v>
      </c>
    </row>
    <row r="4" spans="1:6" ht="14.45" x14ac:dyDescent="0.25">
      <c r="A4">
        <v>735</v>
      </c>
      <c r="B4">
        <v>45.25</v>
      </c>
      <c r="C4">
        <v>146.53299999999999</v>
      </c>
      <c r="D4">
        <v>735</v>
      </c>
      <c r="E4">
        <v>7350</v>
      </c>
      <c r="F4">
        <f t="shared" si="0"/>
        <v>5.2097572597586739E-2</v>
      </c>
    </row>
    <row r="5" spans="1:6" ht="14.45" x14ac:dyDescent="0.25">
      <c r="A5">
        <v>740</v>
      </c>
      <c r="B5">
        <v>40.090000000000003</v>
      </c>
      <c r="C5">
        <v>128.67500000000001</v>
      </c>
      <c r="D5">
        <v>740</v>
      </c>
      <c r="E5">
        <v>7400</v>
      </c>
      <c r="F5">
        <f t="shared" si="0"/>
        <v>5.2207373489673865E-2</v>
      </c>
    </row>
    <row r="6" spans="1:6" ht="14.45" x14ac:dyDescent="0.25">
      <c r="A6">
        <v>745</v>
      </c>
      <c r="B6">
        <v>33.659999999999997</v>
      </c>
      <c r="C6">
        <v>105.3</v>
      </c>
      <c r="D6">
        <v>745</v>
      </c>
      <c r="E6">
        <v>7450</v>
      </c>
      <c r="F6">
        <f t="shared" si="0"/>
        <v>5.3204841392760847E-2</v>
      </c>
    </row>
    <row r="7" spans="1:6" ht="14.45" x14ac:dyDescent="0.25">
      <c r="A7">
        <v>750</v>
      </c>
      <c r="B7">
        <v>31.5</v>
      </c>
      <c r="C7">
        <v>103.456</v>
      </c>
      <c r="D7">
        <v>750</v>
      </c>
      <c r="E7">
        <v>7500</v>
      </c>
      <c r="F7">
        <f t="shared" si="0"/>
        <v>5.0340241261985767E-2</v>
      </c>
    </row>
    <row r="8" spans="1:6" ht="14.45" x14ac:dyDescent="0.25">
      <c r="A8">
        <v>755</v>
      </c>
      <c r="B8">
        <v>28.52</v>
      </c>
      <c r="C8">
        <v>97.164000000000001</v>
      </c>
      <c r="D8">
        <v>755</v>
      </c>
      <c r="E8">
        <v>7550</v>
      </c>
      <c r="F8">
        <f t="shared" si="0"/>
        <v>4.8207972810903992E-2</v>
      </c>
    </row>
    <row r="9" spans="1:6" ht="14.45" x14ac:dyDescent="0.25">
      <c r="A9">
        <v>760</v>
      </c>
      <c r="B9">
        <v>23.56</v>
      </c>
      <c r="C9">
        <v>81.954999999999998</v>
      </c>
      <c r="D9">
        <v>760</v>
      </c>
      <c r="E9">
        <v>7600</v>
      </c>
      <c r="F9">
        <f t="shared" si="0"/>
        <v>4.6903788664511011E-2</v>
      </c>
    </row>
    <row r="10" spans="1:6" ht="14.45" x14ac:dyDescent="0.25">
      <c r="A10">
        <v>765</v>
      </c>
      <c r="B10">
        <v>20.98</v>
      </c>
      <c r="C10">
        <v>76.436999999999998</v>
      </c>
      <c r="D10">
        <v>765</v>
      </c>
      <c r="E10">
        <v>7650</v>
      </c>
      <c r="F10">
        <f t="shared" si="0"/>
        <v>4.4489968713608483E-2</v>
      </c>
    </row>
    <row r="11" spans="1:6" ht="14.45" x14ac:dyDescent="0.25">
      <c r="A11">
        <v>770</v>
      </c>
      <c r="B11">
        <v>19.21</v>
      </c>
      <c r="C11">
        <v>76.981999999999999</v>
      </c>
      <c r="D11">
        <v>770</v>
      </c>
      <c r="E11">
        <v>7700</v>
      </c>
      <c r="F11">
        <f t="shared" si="0"/>
        <v>4.0185477664368835E-2</v>
      </c>
    </row>
    <row r="12" spans="1:6" ht="14.45" x14ac:dyDescent="0.25">
      <c r="A12">
        <v>775</v>
      </c>
      <c r="B12">
        <v>15.198</v>
      </c>
      <c r="C12">
        <v>66.765000000000001</v>
      </c>
      <c r="D12">
        <v>775</v>
      </c>
      <c r="E12">
        <v>7750</v>
      </c>
      <c r="F12">
        <f t="shared" si="0"/>
        <v>3.642147831947877E-2</v>
      </c>
    </row>
    <row r="13" spans="1:6" ht="14.45" x14ac:dyDescent="0.25">
      <c r="A13">
        <v>780</v>
      </c>
      <c r="B13">
        <v>11.337</v>
      </c>
      <c r="C13">
        <v>60.109000000000002</v>
      </c>
      <c r="D13">
        <v>780</v>
      </c>
      <c r="E13">
        <v>7800</v>
      </c>
      <c r="F13">
        <f t="shared" si="0"/>
        <v>2.998373467687547E-2</v>
      </c>
    </row>
    <row r="14" spans="1:6" ht="14.45" x14ac:dyDescent="0.25">
      <c r="A14">
        <v>785</v>
      </c>
      <c r="B14">
        <v>7.0860000000000003</v>
      </c>
      <c r="C14">
        <v>50.329000000000001</v>
      </c>
      <c r="D14">
        <v>785</v>
      </c>
      <c r="E14">
        <v>7850</v>
      </c>
      <c r="F14">
        <f t="shared" si="0"/>
        <v>2.2240004718000146E-2</v>
      </c>
    </row>
    <row r="15" spans="1:6" ht="14.45" x14ac:dyDescent="0.25">
      <c r="A15">
        <v>790</v>
      </c>
      <c r="B15">
        <v>4.1440000000000001</v>
      </c>
      <c r="C15">
        <v>46.051000000000002</v>
      </c>
      <c r="D15">
        <v>790</v>
      </c>
      <c r="E15">
        <v>7900</v>
      </c>
      <c r="F15">
        <f t="shared" si="0"/>
        <v>1.412457129945913E-2</v>
      </c>
    </row>
    <row r="16" spans="1:6" ht="14.45" x14ac:dyDescent="0.25">
      <c r="A16">
        <v>795</v>
      </c>
      <c r="B16">
        <v>2.427</v>
      </c>
      <c r="C16">
        <v>39.619</v>
      </c>
      <c r="D16">
        <v>795</v>
      </c>
      <c r="E16">
        <v>7950</v>
      </c>
      <c r="F16">
        <f t="shared" si="0"/>
        <v>9.5547828919514983E-3</v>
      </c>
    </row>
    <row r="17" spans="1:6" ht="14.45" x14ac:dyDescent="0.25">
      <c r="A17">
        <v>800</v>
      </c>
      <c r="B17">
        <v>1.6020000000000001</v>
      </c>
      <c r="C17">
        <v>34.932000000000002</v>
      </c>
      <c r="D17">
        <v>800</v>
      </c>
      <c r="E17">
        <v>8000</v>
      </c>
      <c r="F17">
        <f t="shared" si="0"/>
        <v>7.1083819993129514E-3</v>
      </c>
    </row>
    <row r="19" spans="1:6" x14ac:dyDescent="0.25">
      <c r="A19" t="s">
        <v>63</v>
      </c>
      <c r="B19">
        <v>0</v>
      </c>
      <c r="C19">
        <v>0</v>
      </c>
      <c r="E19">
        <v>0</v>
      </c>
    </row>
    <row r="20" spans="1:6" x14ac:dyDescent="0.25">
      <c r="A20">
        <v>750</v>
      </c>
      <c r="B20">
        <v>24.92</v>
      </c>
      <c r="C20">
        <v>48.828000000000003</v>
      </c>
      <c r="D20">
        <v>750</v>
      </c>
      <c r="E20">
        <v>7500</v>
      </c>
      <c r="F20">
        <f>124*B20/C20/D20</f>
        <v>8.4380000546134731E-2</v>
      </c>
    </row>
    <row r="21" spans="1:6" x14ac:dyDescent="0.25">
      <c r="A21">
        <v>752</v>
      </c>
      <c r="B21">
        <v>22.74</v>
      </c>
      <c r="C21">
        <v>45.314999999999998</v>
      </c>
      <c r="D21">
        <v>752</v>
      </c>
      <c r="E21">
        <v>7520</v>
      </c>
      <c r="F21">
        <f t="shared" ref="F21:F45" si="1">124*B21/C21/D21</f>
        <v>8.2747012050398971E-2</v>
      </c>
    </row>
    <row r="22" spans="1:6" x14ac:dyDescent="0.25">
      <c r="A22">
        <v>754</v>
      </c>
      <c r="B22">
        <v>23.02</v>
      </c>
      <c r="C22">
        <v>46.959000000000003</v>
      </c>
      <c r="D22">
        <v>754</v>
      </c>
      <c r="E22">
        <v>7540</v>
      </c>
      <c r="F22">
        <f t="shared" si="1"/>
        <v>8.0618890806207544E-2</v>
      </c>
    </row>
    <row r="23" spans="1:6" x14ac:dyDescent="0.25">
      <c r="A23">
        <v>756</v>
      </c>
      <c r="B23">
        <v>22.4</v>
      </c>
      <c r="C23">
        <v>47.143999999999998</v>
      </c>
      <c r="D23">
        <v>756</v>
      </c>
      <c r="E23">
        <v>7560</v>
      </c>
      <c r="F23">
        <f t="shared" si="1"/>
        <v>7.7933015316351481E-2</v>
      </c>
    </row>
    <row r="24" spans="1:6" x14ac:dyDescent="0.25">
      <c r="A24">
        <v>758</v>
      </c>
      <c r="B24">
        <v>19.88</v>
      </c>
      <c r="C24">
        <v>42.960999999999999</v>
      </c>
      <c r="D24">
        <v>758</v>
      </c>
      <c r="E24">
        <v>7580</v>
      </c>
      <c r="F24">
        <f t="shared" si="1"/>
        <v>7.5699755665981402E-2</v>
      </c>
    </row>
    <row r="25" spans="1:6" x14ac:dyDescent="0.25">
      <c r="A25">
        <v>760</v>
      </c>
      <c r="B25">
        <v>17.841999999999999</v>
      </c>
      <c r="C25">
        <v>39.665999999999997</v>
      </c>
      <c r="D25">
        <v>760</v>
      </c>
      <c r="E25">
        <v>7600</v>
      </c>
      <c r="F25">
        <f t="shared" si="1"/>
        <v>7.3389380272645008E-2</v>
      </c>
    </row>
    <row r="26" spans="1:6" x14ac:dyDescent="0.25">
      <c r="A26">
        <v>762</v>
      </c>
      <c r="B26">
        <v>16.77</v>
      </c>
      <c r="C26">
        <v>38.156999999999996</v>
      </c>
      <c r="D26">
        <v>762</v>
      </c>
      <c r="E26">
        <v>7620</v>
      </c>
      <c r="F26">
        <f t="shared" si="1"/>
        <v>7.1519678642261081E-2</v>
      </c>
    </row>
    <row r="27" spans="1:6" x14ac:dyDescent="0.25">
      <c r="A27">
        <v>764</v>
      </c>
      <c r="B27">
        <v>14.398999999999999</v>
      </c>
      <c r="C27">
        <v>33.832999999999998</v>
      </c>
      <c r="D27">
        <v>764</v>
      </c>
      <c r="E27">
        <v>7640</v>
      </c>
      <c r="F27">
        <f t="shared" si="1"/>
        <v>6.9074881660041623E-2</v>
      </c>
    </row>
    <row r="28" spans="1:6" x14ac:dyDescent="0.25">
      <c r="A28">
        <v>766</v>
      </c>
      <c r="B28">
        <v>15.869</v>
      </c>
      <c r="C28">
        <v>39.427</v>
      </c>
      <c r="D28">
        <v>766</v>
      </c>
      <c r="E28">
        <v>7660</v>
      </c>
      <c r="F28">
        <f t="shared" si="1"/>
        <v>6.5155149077109217E-2</v>
      </c>
    </row>
    <row r="29" spans="1:6" x14ac:dyDescent="0.25">
      <c r="A29">
        <v>768</v>
      </c>
      <c r="B29">
        <v>13.744999999999999</v>
      </c>
      <c r="C29">
        <v>36.034999999999997</v>
      </c>
      <c r="D29">
        <v>768</v>
      </c>
      <c r="E29">
        <v>7680</v>
      </c>
      <c r="F29">
        <f t="shared" si="1"/>
        <v>6.1585813560889879E-2</v>
      </c>
    </row>
    <row r="30" spans="1:6" x14ac:dyDescent="0.25">
      <c r="A30">
        <v>770</v>
      </c>
      <c r="B30">
        <v>13.042</v>
      </c>
      <c r="C30">
        <v>35.972999999999999</v>
      </c>
      <c r="D30">
        <v>770</v>
      </c>
      <c r="E30">
        <v>7700</v>
      </c>
      <c r="F30">
        <f t="shared" si="1"/>
        <v>5.8384625409894371E-2</v>
      </c>
    </row>
    <row r="31" spans="1:6" x14ac:dyDescent="0.25">
      <c r="A31">
        <v>772</v>
      </c>
      <c r="B31">
        <v>11.752000000000001</v>
      </c>
      <c r="C31">
        <v>34.771999999999998</v>
      </c>
      <c r="D31">
        <v>772</v>
      </c>
      <c r="E31">
        <v>7720</v>
      </c>
      <c r="F31">
        <f t="shared" si="1"/>
        <v>5.4285831790094947E-2</v>
      </c>
    </row>
    <row r="32" spans="1:6" x14ac:dyDescent="0.25">
      <c r="A32">
        <v>774</v>
      </c>
      <c r="B32">
        <v>9.86</v>
      </c>
      <c r="C32">
        <v>31.934000000000001</v>
      </c>
      <c r="D32">
        <v>774</v>
      </c>
      <c r="E32">
        <v>7740</v>
      </c>
      <c r="F32">
        <f t="shared" si="1"/>
        <v>4.9465718134090828E-2</v>
      </c>
    </row>
    <row r="33" spans="1:6" x14ac:dyDescent="0.25">
      <c r="A33">
        <v>776</v>
      </c>
      <c r="B33">
        <v>8.2200000000000006</v>
      </c>
      <c r="C33">
        <v>29.344000000000001</v>
      </c>
      <c r="D33">
        <v>776</v>
      </c>
      <c r="E33">
        <v>7760</v>
      </c>
      <c r="F33">
        <f t="shared" si="1"/>
        <v>4.4762307614475715E-2</v>
      </c>
    </row>
    <row r="34" spans="1:6" x14ac:dyDescent="0.25">
      <c r="A34">
        <v>778</v>
      </c>
      <c r="B34">
        <v>7.2060000000000004</v>
      </c>
      <c r="C34">
        <v>28.504999999999999</v>
      </c>
      <c r="D34">
        <v>778</v>
      </c>
      <c r="E34">
        <v>7780</v>
      </c>
      <c r="F34">
        <f t="shared" si="1"/>
        <v>4.0291672998332959E-2</v>
      </c>
    </row>
    <row r="35" spans="1:6" x14ac:dyDescent="0.25">
      <c r="A35">
        <v>780</v>
      </c>
      <c r="B35">
        <v>6.0860000000000003</v>
      </c>
      <c r="C35">
        <v>27.524999999999999</v>
      </c>
      <c r="D35">
        <v>780</v>
      </c>
      <c r="E35">
        <v>7800</v>
      </c>
      <c r="F35">
        <f t="shared" si="1"/>
        <v>3.5150515848063536E-2</v>
      </c>
    </row>
    <row r="36" spans="1:6" x14ac:dyDescent="0.25">
      <c r="A36">
        <v>782</v>
      </c>
      <c r="B36">
        <v>5.0019999999999998</v>
      </c>
      <c r="C36">
        <v>25.981000000000002</v>
      </c>
      <c r="D36">
        <v>782</v>
      </c>
      <c r="E36">
        <v>7820</v>
      </c>
      <c r="F36">
        <f t="shared" si="1"/>
        <v>3.0528309542749658E-2</v>
      </c>
    </row>
    <row r="37" spans="1:6" x14ac:dyDescent="0.25">
      <c r="A37">
        <v>784</v>
      </c>
      <c r="B37">
        <v>4.0679999999999996</v>
      </c>
      <c r="C37">
        <v>24.64</v>
      </c>
      <c r="D37">
        <v>784</v>
      </c>
      <c r="E37">
        <v>7840</v>
      </c>
      <c r="F37">
        <f t="shared" si="1"/>
        <v>2.6112344288364692E-2</v>
      </c>
    </row>
    <row r="38" spans="1:6" x14ac:dyDescent="0.25">
      <c r="A38">
        <v>786</v>
      </c>
      <c r="B38">
        <v>3.2970000000000002</v>
      </c>
      <c r="C38">
        <v>23.331</v>
      </c>
      <c r="D38">
        <v>786</v>
      </c>
      <c r="E38">
        <v>7860</v>
      </c>
      <c r="F38">
        <f t="shared" si="1"/>
        <v>2.2293832436678786E-2</v>
      </c>
    </row>
    <row r="39" spans="1:6" x14ac:dyDescent="0.25">
      <c r="A39">
        <v>788</v>
      </c>
      <c r="B39">
        <v>2.8610000000000002</v>
      </c>
      <c r="C39">
        <v>25.128</v>
      </c>
      <c r="D39">
        <v>788</v>
      </c>
      <c r="E39">
        <v>7880</v>
      </c>
      <c r="F39">
        <f t="shared" si="1"/>
        <v>1.7916591922453484E-2</v>
      </c>
    </row>
    <row r="40" spans="1:6" x14ac:dyDescent="0.25">
      <c r="A40">
        <v>790</v>
      </c>
      <c r="B40">
        <v>2.077</v>
      </c>
      <c r="C40">
        <v>21.661000000000001</v>
      </c>
      <c r="D40">
        <v>790</v>
      </c>
      <c r="E40">
        <v>7900</v>
      </c>
      <c r="F40">
        <f t="shared" si="1"/>
        <v>1.5050557526535177E-2</v>
      </c>
    </row>
    <row r="41" spans="1:6" x14ac:dyDescent="0.25">
      <c r="A41">
        <v>792</v>
      </c>
      <c r="B41">
        <v>1.6</v>
      </c>
      <c r="C41">
        <v>19.178000000000001</v>
      </c>
      <c r="D41">
        <v>792</v>
      </c>
      <c r="E41">
        <v>7920</v>
      </c>
      <c r="F41">
        <f t="shared" si="1"/>
        <v>1.3062105042499243E-2</v>
      </c>
    </row>
    <row r="42" spans="1:6" x14ac:dyDescent="0.25">
      <c r="A42">
        <v>794</v>
      </c>
      <c r="B42">
        <v>1.296</v>
      </c>
      <c r="C42">
        <v>19.213999999999999</v>
      </c>
      <c r="D42">
        <v>794</v>
      </c>
      <c r="E42">
        <v>7940</v>
      </c>
      <c r="F42">
        <f t="shared" si="1"/>
        <v>1.0533880758126881E-2</v>
      </c>
    </row>
    <row r="43" spans="1:6" x14ac:dyDescent="0.25">
      <c r="A43">
        <v>796</v>
      </c>
      <c r="B43">
        <v>1.0329999999999999</v>
      </c>
      <c r="C43">
        <v>17.295999999999999</v>
      </c>
      <c r="D43">
        <v>796</v>
      </c>
      <c r="E43">
        <v>7960</v>
      </c>
      <c r="F43">
        <f t="shared" si="1"/>
        <v>9.3038620484476014E-3</v>
      </c>
    </row>
    <row r="44" spans="1:6" x14ac:dyDescent="0.25">
      <c r="A44">
        <v>798</v>
      </c>
      <c r="B44">
        <v>0.873</v>
      </c>
      <c r="C44">
        <v>17.138000000000002</v>
      </c>
      <c r="D44">
        <v>798</v>
      </c>
      <c r="E44">
        <v>7980</v>
      </c>
      <c r="F44">
        <f t="shared" si="1"/>
        <v>7.9154005915711197E-3</v>
      </c>
    </row>
    <row r="45" spans="1:6" x14ac:dyDescent="0.25">
      <c r="A45">
        <v>800</v>
      </c>
      <c r="B45">
        <v>0.77800000000000002</v>
      </c>
      <c r="C45">
        <v>17.260999999999999</v>
      </c>
      <c r="D45">
        <v>800</v>
      </c>
      <c r="E45">
        <v>8000</v>
      </c>
      <c r="F45">
        <f t="shared" si="1"/>
        <v>6.9862696251665616E-3</v>
      </c>
    </row>
    <row r="46" spans="1:6" x14ac:dyDescent="0.25">
      <c r="A46" t="s">
        <v>65</v>
      </c>
    </row>
    <row r="47" spans="1:6" x14ac:dyDescent="0.25">
      <c r="A47">
        <v>750</v>
      </c>
      <c r="B47">
        <v>224.8</v>
      </c>
      <c r="C47">
        <v>138.273</v>
      </c>
      <c r="D47">
        <v>750</v>
      </c>
      <c r="E47">
        <v>7500</v>
      </c>
      <c r="F47">
        <f>124*B47/C47/D47</f>
        <v>0.26879385949052481</v>
      </c>
    </row>
    <row r="48" spans="1:6" x14ac:dyDescent="0.25">
      <c r="A48">
        <v>752</v>
      </c>
      <c r="B48">
        <v>205.3</v>
      </c>
      <c r="C48">
        <v>129.63300000000001</v>
      </c>
      <c r="D48">
        <v>752</v>
      </c>
      <c r="E48">
        <v>7520</v>
      </c>
      <c r="F48">
        <f t="shared" ref="F48:F72" si="2">124*B48/C48/D48</f>
        <v>0.26114229844613707</v>
      </c>
    </row>
    <row r="49" spans="1:6" x14ac:dyDescent="0.25">
      <c r="A49">
        <v>754</v>
      </c>
      <c r="B49">
        <v>205.8</v>
      </c>
      <c r="C49">
        <v>134.77099999999999</v>
      </c>
      <c r="D49">
        <v>754</v>
      </c>
      <c r="E49">
        <v>7540</v>
      </c>
      <c r="F49">
        <f t="shared" si="2"/>
        <v>0.25113038293250245</v>
      </c>
    </row>
    <row r="50" spans="1:6" x14ac:dyDescent="0.25">
      <c r="A50">
        <v>756</v>
      </c>
      <c r="B50">
        <v>202.1</v>
      </c>
      <c r="C50">
        <v>136.14500000000001</v>
      </c>
      <c r="D50">
        <v>756</v>
      </c>
      <c r="E50">
        <v>7560</v>
      </c>
      <c r="F50">
        <f t="shared" si="2"/>
        <v>0.24348068051472505</v>
      </c>
    </row>
    <row r="51" spans="1:6" x14ac:dyDescent="0.25">
      <c r="A51">
        <v>758</v>
      </c>
      <c r="B51">
        <v>181.4</v>
      </c>
      <c r="C51">
        <v>125.626</v>
      </c>
      <c r="D51">
        <v>758</v>
      </c>
      <c r="E51">
        <v>7580</v>
      </c>
      <c r="F51">
        <f t="shared" si="2"/>
        <v>0.23621650006319805</v>
      </c>
    </row>
    <row r="52" spans="1:6" x14ac:dyDescent="0.25">
      <c r="A52">
        <v>760</v>
      </c>
      <c r="B52">
        <v>164.19</v>
      </c>
      <c r="C52">
        <v>117.041</v>
      </c>
      <c r="D52">
        <v>760</v>
      </c>
      <c r="E52">
        <v>7600</v>
      </c>
      <c r="F52">
        <f t="shared" si="2"/>
        <v>0.22888470482003834</v>
      </c>
    </row>
    <row r="53" spans="1:6" x14ac:dyDescent="0.25">
      <c r="A53">
        <v>762</v>
      </c>
      <c r="B53">
        <v>155.38</v>
      </c>
      <c r="C53">
        <v>113.38500000000001</v>
      </c>
      <c r="D53">
        <v>762</v>
      </c>
      <c r="E53">
        <v>7620</v>
      </c>
      <c r="F53">
        <f t="shared" si="2"/>
        <v>0.22300070012084577</v>
      </c>
    </row>
    <row r="54" spans="1:6" x14ac:dyDescent="0.25">
      <c r="A54">
        <v>764</v>
      </c>
      <c r="B54">
        <v>134.91999999999999</v>
      </c>
      <c r="C54">
        <v>101.95</v>
      </c>
      <c r="D54">
        <v>764</v>
      </c>
      <c r="E54">
        <v>7640</v>
      </c>
      <c r="F54">
        <f t="shared" si="2"/>
        <v>0.21479166720161044</v>
      </c>
    </row>
    <row r="55" spans="1:6" x14ac:dyDescent="0.25">
      <c r="A55">
        <v>766</v>
      </c>
      <c r="B55">
        <v>152.66</v>
      </c>
      <c r="C55">
        <v>118.836</v>
      </c>
      <c r="D55">
        <v>766</v>
      </c>
      <c r="E55">
        <v>7660</v>
      </c>
      <c r="F55">
        <f t="shared" si="2"/>
        <v>0.20795537426703078</v>
      </c>
    </row>
    <row r="56" spans="1:6" x14ac:dyDescent="0.25">
      <c r="A56">
        <v>768</v>
      </c>
      <c r="B56">
        <v>134.93</v>
      </c>
      <c r="C56">
        <v>110.056</v>
      </c>
      <c r="D56">
        <v>768</v>
      </c>
      <c r="E56">
        <v>7680</v>
      </c>
      <c r="F56">
        <f t="shared" si="2"/>
        <v>0.1979498883901529</v>
      </c>
    </row>
    <row r="57" spans="1:6" x14ac:dyDescent="0.25">
      <c r="A57">
        <v>770</v>
      </c>
      <c r="B57">
        <v>128.9</v>
      </c>
      <c r="C57">
        <v>109.524</v>
      </c>
      <c r="D57">
        <v>770</v>
      </c>
      <c r="E57">
        <v>7700</v>
      </c>
      <c r="F57">
        <f t="shared" si="2"/>
        <v>0.18952852414011612</v>
      </c>
    </row>
    <row r="58" spans="1:6" x14ac:dyDescent="0.25">
      <c r="A58">
        <v>772</v>
      </c>
      <c r="B58">
        <v>118.94</v>
      </c>
      <c r="C58">
        <v>106.319</v>
      </c>
      <c r="D58">
        <v>772</v>
      </c>
      <c r="E58">
        <v>7720</v>
      </c>
      <c r="F58">
        <f t="shared" si="2"/>
        <v>0.17968897686778673</v>
      </c>
    </row>
    <row r="59" spans="1:6" x14ac:dyDescent="0.25">
      <c r="A59">
        <v>774</v>
      </c>
      <c r="B59">
        <v>103.15</v>
      </c>
      <c r="C59">
        <v>98.403000000000006</v>
      </c>
      <c r="D59">
        <v>774</v>
      </c>
      <c r="E59">
        <v>7740</v>
      </c>
      <c r="F59">
        <f t="shared" si="2"/>
        <v>0.16793515438976475</v>
      </c>
    </row>
    <row r="60" spans="1:6" x14ac:dyDescent="0.25">
      <c r="A60">
        <v>776</v>
      </c>
      <c r="B60">
        <v>87.79</v>
      </c>
      <c r="C60">
        <v>90.007999999999996</v>
      </c>
      <c r="D60">
        <v>776</v>
      </c>
      <c r="E60">
        <v>7760</v>
      </c>
      <c r="F60">
        <f t="shared" si="2"/>
        <v>0.15585613466660925</v>
      </c>
    </row>
    <row r="61" spans="1:6" x14ac:dyDescent="0.25">
      <c r="A61">
        <v>778</v>
      </c>
      <c r="B61">
        <v>78.17</v>
      </c>
      <c r="C61">
        <v>87.197999999999993</v>
      </c>
      <c r="D61">
        <v>778</v>
      </c>
      <c r="E61">
        <v>7780</v>
      </c>
      <c r="F61">
        <f t="shared" si="2"/>
        <v>0.1428813931783417</v>
      </c>
    </row>
    <row r="62" spans="1:6" x14ac:dyDescent="0.25">
      <c r="A62">
        <v>780</v>
      </c>
      <c r="B62">
        <v>67.290000000000006</v>
      </c>
      <c r="C62">
        <v>83.757000000000005</v>
      </c>
      <c r="D62">
        <v>780</v>
      </c>
      <c r="E62">
        <v>7800</v>
      </c>
      <c r="F62">
        <f t="shared" si="2"/>
        <v>0.12771929051165415</v>
      </c>
    </row>
    <row r="63" spans="1:6" x14ac:dyDescent="0.25">
      <c r="A63">
        <v>782</v>
      </c>
      <c r="B63">
        <v>56.09</v>
      </c>
      <c r="C63">
        <v>78.680000000000007</v>
      </c>
      <c r="D63">
        <v>782</v>
      </c>
      <c r="E63">
        <v>7820</v>
      </c>
      <c r="F63">
        <f t="shared" si="2"/>
        <v>0.11304100783126186</v>
      </c>
    </row>
    <row r="64" spans="1:6" x14ac:dyDescent="0.25">
      <c r="A64">
        <v>784</v>
      </c>
      <c r="B64">
        <v>46.11</v>
      </c>
      <c r="C64">
        <v>74.198999999999998</v>
      </c>
      <c r="D64">
        <v>784</v>
      </c>
      <c r="E64">
        <v>7840</v>
      </c>
      <c r="F64">
        <f t="shared" si="2"/>
        <v>9.8288496654473867E-2</v>
      </c>
    </row>
    <row r="65" spans="1:6" x14ac:dyDescent="0.25">
      <c r="A65">
        <v>786</v>
      </c>
      <c r="B65">
        <v>37.049999999999997</v>
      </c>
      <c r="C65">
        <v>69.168000000000006</v>
      </c>
      <c r="D65">
        <v>786</v>
      </c>
      <c r="E65">
        <v>7860</v>
      </c>
      <c r="F65">
        <f t="shared" si="2"/>
        <v>8.4504946910983841E-2</v>
      </c>
    </row>
    <row r="66" spans="1:6" x14ac:dyDescent="0.25">
      <c r="A66">
        <v>788</v>
      </c>
      <c r="B66">
        <v>32.29</v>
      </c>
      <c r="C66">
        <v>74.39</v>
      </c>
      <c r="D66">
        <v>788</v>
      </c>
      <c r="E66">
        <v>7880</v>
      </c>
      <c r="F66">
        <f t="shared" si="2"/>
        <v>6.8304442972044035E-2</v>
      </c>
    </row>
    <row r="67" spans="1:6" x14ac:dyDescent="0.25">
      <c r="A67">
        <v>790</v>
      </c>
      <c r="B67">
        <v>22.97</v>
      </c>
      <c r="C67">
        <v>63.238999999999997</v>
      </c>
      <c r="D67">
        <v>790</v>
      </c>
      <c r="E67">
        <v>7900</v>
      </c>
      <c r="F67">
        <f t="shared" si="2"/>
        <v>5.7012566952655601E-2</v>
      </c>
    </row>
    <row r="68" spans="1:6" x14ac:dyDescent="0.25">
      <c r="A68">
        <v>792</v>
      </c>
      <c r="B68">
        <v>17.157</v>
      </c>
      <c r="C68">
        <v>55.174999999999997</v>
      </c>
      <c r="D68">
        <v>792</v>
      </c>
      <c r="E68">
        <v>7920</v>
      </c>
      <c r="F68">
        <f t="shared" si="2"/>
        <v>4.8685037964602981E-2</v>
      </c>
    </row>
    <row r="69" spans="1:6" x14ac:dyDescent="0.25">
      <c r="A69">
        <v>794</v>
      </c>
      <c r="B69">
        <v>13.494</v>
      </c>
      <c r="C69">
        <v>54.482999999999997</v>
      </c>
      <c r="D69">
        <v>794</v>
      </c>
      <c r="E69">
        <v>7940</v>
      </c>
      <c r="F69">
        <f t="shared" si="2"/>
        <v>3.8679502135738869E-2</v>
      </c>
    </row>
    <row r="70" spans="1:6" x14ac:dyDescent="0.25">
      <c r="A70">
        <v>796</v>
      </c>
      <c r="B70">
        <v>10.52</v>
      </c>
      <c r="C70">
        <v>48.607999999999997</v>
      </c>
      <c r="D70">
        <v>796</v>
      </c>
      <c r="E70">
        <v>7960</v>
      </c>
      <c r="F70">
        <f t="shared" si="2"/>
        <v>3.371449082145421E-2</v>
      </c>
    </row>
    <row r="71" spans="1:6" x14ac:dyDescent="0.25">
      <c r="A71">
        <v>798</v>
      </c>
      <c r="B71">
        <v>8.52</v>
      </c>
      <c r="C71">
        <v>47.664000000000001</v>
      </c>
      <c r="D71">
        <v>798</v>
      </c>
      <c r="E71">
        <v>7980</v>
      </c>
      <c r="F71">
        <f t="shared" si="2"/>
        <v>2.7775884827880376E-2</v>
      </c>
    </row>
    <row r="72" spans="1:6" x14ac:dyDescent="0.25">
      <c r="A72">
        <v>800</v>
      </c>
      <c r="B72">
        <v>7.3310000000000004</v>
      </c>
      <c r="C72">
        <v>47.423000000000002</v>
      </c>
      <c r="D72">
        <v>800</v>
      </c>
      <c r="E72">
        <v>8000</v>
      </c>
      <c r="F72">
        <f t="shared" si="2"/>
        <v>2.3961052653775593E-2</v>
      </c>
    </row>
    <row r="74" spans="1:6" x14ac:dyDescent="0.25">
      <c r="A74" t="s">
        <v>68</v>
      </c>
    </row>
    <row r="75" spans="1:6" x14ac:dyDescent="0.25">
      <c r="A75">
        <v>0</v>
      </c>
      <c r="B75">
        <v>0</v>
      </c>
      <c r="C75">
        <v>0</v>
      </c>
      <c r="D75">
        <v>0</v>
      </c>
      <c r="E75">
        <v>0</v>
      </c>
    </row>
    <row r="76" spans="1:6" x14ac:dyDescent="0.25">
      <c r="A76">
        <v>750</v>
      </c>
      <c r="B76">
        <v>211.7</v>
      </c>
      <c r="C76">
        <v>45.563000000000002</v>
      </c>
      <c r="D76">
        <v>750</v>
      </c>
      <c r="E76">
        <v>7500</v>
      </c>
      <c r="F76">
        <f>124*B76/C76/D76</f>
        <v>0.76819056398100793</v>
      </c>
    </row>
    <row r="77" spans="1:6" x14ac:dyDescent="0.25">
      <c r="A77">
        <v>755</v>
      </c>
      <c r="B77">
        <v>179.99</v>
      </c>
      <c r="C77">
        <v>44.756999999999998</v>
      </c>
      <c r="D77">
        <v>755</v>
      </c>
      <c r="E77">
        <v>7550</v>
      </c>
      <c r="F77">
        <f t="shared" ref="F77:F86" si="3">124*B77/C77/D77</f>
        <v>0.66048375724867203</v>
      </c>
    </row>
    <row r="78" spans="1:6" x14ac:dyDescent="0.25">
      <c r="A78">
        <v>760</v>
      </c>
      <c r="B78">
        <v>135.47999999999999</v>
      </c>
      <c r="C78">
        <v>36.887999999999998</v>
      </c>
      <c r="D78">
        <v>760</v>
      </c>
      <c r="E78">
        <v>7600</v>
      </c>
      <c r="F78">
        <f t="shared" si="3"/>
        <v>0.59923637982399069</v>
      </c>
    </row>
    <row r="79" spans="1:6" x14ac:dyDescent="0.25">
      <c r="A79">
        <v>765</v>
      </c>
      <c r="B79">
        <v>114.41</v>
      </c>
      <c r="C79">
        <v>33.811999999999998</v>
      </c>
      <c r="D79">
        <v>765</v>
      </c>
      <c r="E79">
        <v>7650</v>
      </c>
      <c r="F79">
        <f t="shared" si="3"/>
        <v>0.54847062844223615</v>
      </c>
    </row>
    <row r="80" spans="1:6" x14ac:dyDescent="0.25">
      <c r="A80">
        <v>770</v>
      </c>
      <c r="B80">
        <v>101.04</v>
      </c>
      <c r="C80">
        <v>33.494</v>
      </c>
      <c r="D80">
        <v>770</v>
      </c>
      <c r="E80">
        <v>7700</v>
      </c>
      <c r="F80">
        <f t="shared" si="3"/>
        <v>0.48579974393552949</v>
      </c>
    </row>
    <row r="81" spans="1:18" x14ac:dyDescent="0.25">
      <c r="A81">
        <v>775</v>
      </c>
      <c r="B81">
        <v>74.13</v>
      </c>
      <c r="C81">
        <v>28.713999999999999</v>
      </c>
      <c r="D81">
        <v>775</v>
      </c>
      <c r="E81">
        <v>7750</v>
      </c>
      <c r="F81">
        <f t="shared" si="3"/>
        <v>0.4130667966845441</v>
      </c>
    </row>
    <row r="82" spans="1:18" x14ac:dyDescent="0.25">
      <c r="A82">
        <v>780</v>
      </c>
      <c r="B82">
        <v>52.15</v>
      </c>
      <c r="C82">
        <v>26.131</v>
      </c>
      <c r="D82">
        <v>780</v>
      </c>
      <c r="E82">
        <v>7800</v>
      </c>
      <c r="F82">
        <f t="shared" si="3"/>
        <v>0.3172673384299422</v>
      </c>
    </row>
    <row r="83" spans="1:18" x14ac:dyDescent="0.25">
      <c r="A83">
        <v>785</v>
      </c>
      <c r="B83">
        <v>30.99</v>
      </c>
      <c r="C83">
        <v>22.06</v>
      </c>
      <c r="D83">
        <v>785</v>
      </c>
      <c r="E83">
        <v>7850</v>
      </c>
      <c r="F83">
        <f t="shared" si="3"/>
        <v>0.22190551535765227</v>
      </c>
    </row>
    <row r="84" spans="1:18" x14ac:dyDescent="0.25">
      <c r="A84">
        <v>790</v>
      </c>
      <c r="B84">
        <v>18.149999999999999</v>
      </c>
      <c r="C84">
        <v>21.001999999999999</v>
      </c>
      <c r="D84">
        <v>790</v>
      </c>
      <c r="E84">
        <v>7900</v>
      </c>
      <c r="F84">
        <f t="shared" si="3"/>
        <v>0.1356471173932802</v>
      </c>
    </row>
    <row r="85" spans="1:18" x14ac:dyDescent="0.25">
      <c r="A85">
        <v>795</v>
      </c>
      <c r="B85">
        <v>9.6940000000000008</v>
      </c>
      <c r="C85">
        <v>18.446000000000002</v>
      </c>
      <c r="D85">
        <v>795</v>
      </c>
      <c r="E85">
        <v>7950</v>
      </c>
      <c r="F85">
        <f t="shared" si="3"/>
        <v>8.1970081632124228E-2</v>
      </c>
    </row>
    <row r="86" spans="1:18" x14ac:dyDescent="0.25">
      <c r="A86">
        <v>800</v>
      </c>
      <c r="B86">
        <v>5.4560000000000004</v>
      </c>
      <c r="C86">
        <v>16.957000000000001</v>
      </c>
      <c r="D86">
        <v>800</v>
      </c>
      <c r="E86">
        <v>8000</v>
      </c>
      <c r="F86">
        <f t="shared" si="3"/>
        <v>4.9872029250457042E-2</v>
      </c>
    </row>
    <row r="88" spans="1:18" ht="23.25" x14ac:dyDescent="0.35">
      <c r="A88" t="s">
        <v>70</v>
      </c>
      <c r="J88" s="27" t="s">
        <v>43</v>
      </c>
      <c r="Q88" t="s">
        <v>72</v>
      </c>
      <c r="R88" t="s">
        <v>73</v>
      </c>
    </row>
    <row r="89" spans="1:18" x14ac:dyDescent="0.25">
      <c r="A89">
        <v>750</v>
      </c>
      <c r="B89">
        <v>38.630000000000003</v>
      </c>
      <c r="C89">
        <v>7.2060000000000004</v>
      </c>
      <c r="D89">
        <v>750</v>
      </c>
      <c r="E89">
        <v>7500</v>
      </c>
      <c r="F89">
        <f>124*B89/C89/D89</f>
        <v>0.88632065871033394</v>
      </c>
      <c r="G89" t="s">
        <v>71</v>
      </c>
      <c r="J89" s="20">
        <v>0.9</v>
      </c>
      <c r="K89">
        <v>750</v>
      </c>
      <c r="L89">
        <v>388.5</v>
      </c>
      <c r="M89">
        <v>38.517000000000003</v>
      </c>
      <c r="N89">
        <v>750</v>
      </c>
      <c r="O89">
        <v>7500</v>
      </c>
      <c r="P89">
        <f t="shared" ref="P89:P114" si="4">124*L89/K89/M89/J89</f>
        <v>1.8529192016223714</v>
      </c>
      <c r="Q89">
        <f>K89/A89</f>
        <v>1</v>
      </c>
      <c r="R89">
        <f>(P89-F89)/F89</f>
        <v>1.0905743123696499</v>
      </c>
    </row>
    <row r="90" spans="1:18" x14ac:dyDescent="0.25">
      <c r="A90">
        <v>752</v>
      </c>
      <c r="B90">
        <v>33.44</v>
      </c>
      <c r="C90">
        <v>6.9020000000000001</v>
      </c>
      <c r="D90">
        <v>752</v>
      </c>
      <c r="E90">
        <v>7520</v>
      </c>
      <c r="F90">
        <f t="shared" ref="F90:F114" si="5">124*B90/C90/D90</f>
        <v>0.79890503523493017</v>
      </c>
      <c r="J90" s="20">
        <v>0.9</v>
      </c>
      <c r="K90">
        <v>752</v>
      </c>
      <c r="L90">
        <v>405.1</v>
      </c>
      <c r="M90">
        <v>36.173999999999999</v>
      </c>
      <c r="N90">
        <v>752</v>
      </c>
      <c r="O90">
        <v>7520</v>
      </c>
      <c r="P90">
        <f t="shared" si="4"/>
        <v>2.0517622926017816</v>
      </c>
      <c r="Q90">
        <f t="shared" ref="Q90:Q114" si="6">K90/A90</f>
        <v>1</v>
      </c>
      <c r="R90">
        <f t="shared" ref="R90:R114" si="7">(P90-F90)/F90</f>
        <v>1.5682180010274058</v>
      </c>
    </row>
    <row r="91" spans="1:18" x14ac:dyDescent="0.25">
      <c r="A91">
        <v>754</v>
      </c>
      <c r="B91">
        <v>33.130000000000003</v>
      </c>
      <c r="C91">
        <v>7.0439999999999996</v>
      </c>
      <c r="D91">
        <v>754</v>
      </c>
      <c r="E91">
        <v>7540</v>
      </c>
      <c r="F91">
        <f t="shared" si="5"/>
        <v>0.77348594736834175</v>
      </c>
      <c r="J91" s="20">
        <v>0.9</v>
      </c>
      <c r="K91">
        <v>754</v>
      </c>
      <c r="L91">
        <v>457.2</v>
      </c>
      <c r="M91">
        <v>37.659999999999997</v>
      </c>
      <c r="N91">
        <v>754</v>
      </c>
      <c r="O91">
        <v>7540</v>
      </c>
      <c r="P91">
        <f t="shared" si="4"/>
        <v>2.2183687354819264</v>
      </c>
      <c r="Q91">
        <f t="shared" si="6"/>
        <v>1</v>
      </c>
      <c r="R91">
        <f t="shared" si="7"/>
        <v>1.8680142710149548</v>
      </c>
    </row>
    <row r="92" spans="1:18" x14ac:dyDescent="0.25">
      <c r="A92">
        <v>756</v>
      </c>
      <c r="B92">
        <v>32.58</v>
      </c>
      <c r="C92">
        <v>7.1230000000000002</v>
      </c>
      <c r="D92">
        <v>756</v>
      </c>
      <c r="E92">
        <v>7560</v>
      </c>
      <c r="F92">
        <f t="shared" si="5"/>
        <v>0.75021894199207129</v>
      </c>
      <c r="J92" s="20">
        <v>0.9</v>
      </c>
      <c r="K92">
        <v>756</v>
      </c>
      <c r="L92">
        <v>472.5</v>
      </c>
      <c r="M92">
        <v>38.613</v>
      </c>
      <c r="N92">
        <v>756</v>
      </c>
      <c r="O92">
        <v>7560</v>
      </c>
      <c r="P92">
        <f t="shared" si="4"/>
        <v>2.2301067285916951</v>
      </c>
      <c r="Q92">
        <f t="shared" si="6"/>
        <v>1</v>
      </c>
      <c r="R92">
        <f t="shared" si="7"/>
        <v>1.9726078665383313</v>
      </c>
    </row>
    <row r="93" spans="1:18" x14ac:dyDescent="0.25">
      <c r="A93">
        <v>758</v>
      </c>
      <c r="B93">
        <v>30.3</v>
      </c>
      <c r="C93">
        <v>6.7229999999999999</v>
      </c>
      <c r="D93">
        <v>758</v>
      </c>
      <c r="E93">
        <v>7580</v>
      </c>
      <c r="F93">
        <f t="shared" si="5"/>
        <v>0.73727922537408508</v>
      </c>
      <c r="J93" s="20">
        <v>0.9</v>
      </c>
      <c r="K93">
        <v>758</v>
      </c>
      <c r="L93">
        <v>397</v>
      </c>
      <c r="M93">
        <v>35.238</v>
      </c>
      <c r="N93">
        <v>758</v>
      </c>
      <c r="O93">
        <v>7580</v>
      </c>
      <c r="P93">
        <f t="shared" si="4"/>
        <v>2.047807954450175</v>
      </c>
      <c r="Q93">
        <f t="shared" si="6"/>
        <v>1</v>
      </c>
      <c r="R93">
        <f t="shared" si="7"/>
        <v>1.7775202175419307</v>
      </c>
    </row>
    <row r="94" spans="1:18" x14ac:dyDescent="0.25">
      <c r="A94">
        <v>760</v>
      </c>
      <c r="B94">
        <v>26.78</v>
      </c>
      <c r="C94">
        <v>6.0949999999999998</v>
      </c>
      <c r="D94">
        <v>760</v>
      </c>
      <c r="E94">
        <v>7600</v>
      </c>
      <c r="F94">
        <f t="shared" si="5"/>
        <v>0.71687750960666652</v>
      </c>
      <c r="J94" s="20">
        <v>0.9</v>
      </c>
      <c r="K94">
        <v>760</v>
      </c>
      <c r="L94">
        <v>303.89999999999998</v>
      </c>
      <c r="M94">
        <v>31.725000000000001</v>
      </c>
      <c r="N94">
        <v>760</v>
      </c>
      <c r="O94">
        <v>7600</v>
      </c>
      <c r="P94">
        <f t="shared" si="4"/>
        <v>1.7365794312416185</v>
      </c>
      <c r="Q94">
        <f t="shared" si="6"/>
        <v>1</v>
      </c>
      <c r="R94">
        <f t="shared" si="7"/>
        <v>1.4224214150537906</v>
      </c>
    </row>
    <row r="95" spans="1:18" x14ac:dyDescent="0.25">
      <c r="A95">
        <v>762</v>
      </c>
      <c r="B95">
        <v>24.92</v>
      </c>
      <c r="C95">
        <v>5.7480000000000002</v>
      </c>
      <c r="D95">
        <v>762</v>
      </c>
      <c r="E95">
        <v>7620</v>
      </c>
      <c r="F95">
        <f t="shared" si="5"/>
        <v>0.70550158265707397</v>
      </c>
      <c r="J95" s="20">
        <v>0.9</v>
      </c>
      <c r="K95">
        <v>762</v>
      </c>
      <c r="L95">
        <v>251.8</v>
      </c>
      <c r="M95">
        <v>31.151</v>
      </c>
      <c r="N95">
        <v>762</v>
      </c>
      <c r="O95">
        <v>7620</v>
      </c>
      <c r="P95">
        <f t="shared" si="4"/>
        <v>1.4615306833021056</v>
      </c>
      <c r="Q95">
        <f t="shared" si="6"/>
        <v>1</v>
      </c>
      <c r="R95">
        <f t="shared" si="7"/>
        <v>1.0716192836841838</v>
      </c>
    </row>
    <row r="96" spans="1:18" x14ac:dyDescent="0.25">
      <c r="A96">
        <v>764</v>
      </c>
      <c r="B96">
        <v>22.61</v>
      </c>
      <c r="C96">
        <v>5.3029999999999999</v>
      </c>
      <c r="D96">
        <v>764</v>
      </c>
      <c r="E96">
        <v>7640</v>
      </c>
      <c r="F96">
        <f t="shared" si="5"/>
        <v>0.69200186005550546</v>
      </c>
      <c r="J96" s="20">
        <v>0.9</v>
      </c>
      <c r="K96">
        <v>764</v>
      </c>
      <c r="L96">
        <v>200</v>
      </c>
      <c r="M96">
        <v>28.431999999999999</v>
      </c>
      <c r="N96">
        <v>764</v>
      </c>
      <c r="O96">
        <v>7640</v>
      </c>
      <c r="P96">
        <f t="shared" si="4"/>
        <v>1.2685523738625177</v>
      </c>
      <c r="Q96">
        <f t="shared" si="6"/>
        <v>1</v>
      </c>
      <c r="R96">
        <f t="shared" si="7"/>
        <v>0.83316324288603383</v>
      </c>
    </row>
    <row r="97" spans="1:18" x14ac:dyDescent="0.25">
      <c r="A97">
        <v>766</v>
      </c>
      <c r="B97">
        <v>25.03</v>
      </c>
      <c r="C97">
        <v>6.048</v>
      </c>
      <c r="D97">
        <v>766</v>
      </c>
      <c r="E97">
        <v>7660</v>
      </c>
      <c r="F97">
        <f t="shared" si="5"/>
        <v>0.66994936936190208</v>
      </c>
      <c r="J97" s="20">
        <v>0.9</v>
      </c>
      <c r="K97">
        <v>766</v>
      </c>
      <c r="L97">
        <v>218.6</v>
      </c>
      <c r="M97">
        <v>33.081000000000003</v>
      </c>
      <c r="N97">
        <v>766</v>
      </c>
      <c r="O97">
        <v>7660</v>
      </c>
      <c r="P97">
        <f t="shared" si="4"/>
        <v>1.1885622552627655</v>
      </c>
      <c r="Q97">
        <f t="shared" si="6"/>
        <v>1</v>
      </c>
      <c r="R97">
        <f t="shared" si="7"/>
        <v>0.77410758128606028</v>
      </c>
    </row>
    <row r="98" spans="1:18" x14ac:dyDescent="0.25">
      <c r="A98">
        <v>768</v>
      </c>
      <c r="B98">
        <v>21.87</v>
      </c>
      <c r="C98">
        <v>5.4219999999999997</v>
      </c>
      <c r="D98">
        <v>768</v>
      </c>
      <c r="E98">
        <v>7680</v>
      </c>
      <c r="F98">
        <f t="shared" si="5"/>
        <v>0.65125299704905948</v>
      </c>
      <c r="J98" s="20">
        <v>0.9</v>
      </c>
      <c r="K98">
        <v>768</v>
      </c>
      <c r="L98">
        <v>198.6</v>
      </c>
      <c r="M98">
        <v>30.137</v>
      </c>
      <c r="N98">
        <v>768</v>
      </c>
      <c r="O98">
        <v>7680</v>
      </c>
      <c r="P98">
        <f t="shared" si="4"/>
        <v>1.1822169500023965</v>
      </c>
      <c r="Q98">
        <f t="shared" si="6"/>
        <v>1</v>
      </c>
      <c r="R98">
        <f t="shared" si="7"/>
        <v>0.81529598383305246</v>
      </c>
    </row>
    <row r="99" spans="1:18" x14ac:dyDescent="0.25">
      <c r="A99">
        <v>770</v>
      </c>
      <c r="B99">
        <v>20.73</v>
      </c>
      <c r="C99">
        <v>5.2919999999999998</v>
      </c>
      <c r="D99">
        <v>770</v>
      </c>
      <c r="E99">
        <v>7700</v>
      </c>
      <c r="F99">
        <f t="shared" si="5"/>
        <v>0.63082722266395741</v>
      </c>
      <c r="J99" s="20">
        <v>0.9</v>
      </c>
      <c r="K99">
        <v>770</v>
      </c>
      <c r="L99">
        <v>199.1</v>
      </c>
      <c r="M99">
        <v>30.277000000000001</v>
      </c>
      <c r="N99">
        <v>770</v>
      </c>
      <c r="O99">
        <v>7700</v>
      </c>
      <c r="P99">
        <f t="shared" si="4"/>
        <v>1.1766488365887249</v>
      </c>
      <c r="Q99">
        <f t="shared" si="6"/>
        <v>1</v>
      </c>
      <c r="R99">
        <f t="shared" si="7"/>
        <v>0.86524739946983464</v>
      </c>
    </row>
    <row r="100" spans="1:18" x14ac:dyDescent="0.25">
      <c r="A100">
        <v>772</v>
      </c>
      <c r="B100">
        <v>19.82</v>
      </c>
      <c r="C100">
        <v>5.2430000000000003</v>
      </c>
      <c r="D100">
        <v>772</v>
      </c>
      <c r="E100">
        <v>7720</v>
      </c>
      <c r="F100">
        <f t="shared" si="5"/>
        <v>0.60719498685145445</v>
      </c>
      <c r="J100" s="20">
        <v>0.9</v>
      </c>
      <c r="K100">
        <v>772</v>
      </c>
      <c r="L100">
        <v>187.1</v>
      </c>
      <c r="M100">
        <v>29.503</v>
      </c>
      <c r="N100">
        <v>772</v>
      </c>
      <c r="O100">
        <v>7720</v>
      </c>
      <c r="P100">
        <f t="shared" si="4"/>
        <v>1.1317994631889643</v>
      </c>
      <c r="Q100">
        <f t="shared" si="6"/>
        <v>1</v>
      </c>
      <c r="R100">
        <f t="shared" si="7"/>
        <v>0.8639802496687119</v>
      </c>
    </row>
    <row r="101" spans="1:18" x14ac:dyDescent="0.25">
      <c r="A101">
        <v>774</v>
      </c>
      <c r="B101">
        <v>17.649999999999999</v>
      </c>
      <c r="C101">
        <v>4.8810000000000002</v>
      </c>
      <c r="D101">
        <v>774</v>
      </c>
      <c r="E101">
        <v>7740</v>
      </c>
      <c r="F101">
        <f t="shared" si="5"/>
        <v>0.57931747158602109</v>
      </c>
      <c r="J101" s="20">
        <v>0.9</v>
      </c>
      <c r="K101">
        <v>774</v>
      </c>
      <c r="L101">
        <v>153.93</v>
      </c>
      <c r="M101">
        <v>27.253</v>
      </c>
      <c r="N101">
        <v>774</v>
      </c>
      <c r="O101">
        <v>7740</v>
      </c>
      <c r="P101">
        <f t="shared" si="4"/>
        <v>1.0054191854531309</v>
      </c>
      <c r="Q101">
        <f t="shared" si="6"/>
        <v>1</v>
      </c>
      <c r="R101">
        <f t="shared" si="7"/>
        <v>0.7355236718487943</v>
      </c>
    </row>
    <row r="102" spans="1:18" x14ac:dyDescent="0.25">
      <c r="A102">
        <v>776</v>
      </c>
      <c r="B102">
        <v>15.247</v>
      </c>
      <c r="C102">
        <v>4.4329999999999998</v>
      </c>
      <c r="D102">
        <v>776</v>
      </c>
      <c r="E102">
        <v>7760</v>
      </c>
      <c r="F102">
        <f t="shared" si="5"/>
        <v>0.54959988465143106</v>
      </c>
      <c r="J102" s="20">
        <v>0.9</v>
      </c>
      <c r="K102">
        <v>776</v>
      </c>
      <c r="L102">
        <v>116.64</v>
      </c>
      <c r="M102">
        <v>24.446999999999999</v>
      </c>
      <c r="N102">
        <v>776</v>
      </c>
      <c r="O102">
        <v>7760</v>
      </c>
      <c r="P102">
        <f t="shared" si="4"/>
        <v>0.84710918928766177</v>
      </c>
      <c r="Q102">
        <f t="shared" si="6"/>
        <v>1</v>
      </c>
      <c r="R102">
        <f t="shared" si="7"/>
        <v>0.54131980909151389</v>
      </c>
    </row>
    <row r="103" spans="1:18" x14ac:dyDescent="0.25">
      <c r="A103">
        <v>778</v>
      </c>
      <c r="B103">
        <v>13.51</v>
      </c>
      <c r="C103">
        <v>4.1859999999999999</v>
      </c>
      <c r="D103">
        <v>778</v>
      </c>
      <c r="E103">
        <v>7780</v>
      </c>
      <c r="F103">
        <f t="shared" si="5"/>
        <v>0.51439674665336899</v>
      </c>
      <c r="J103" s="20">
        <v>0.9</v>
      </c>
      <c r="K103">
        <v>778</v>
      </c>
      <c r="L103">
        <v>94.25</v>
      </c>
      <c r="M103">
        <v>23.997</v>
      </c>
      <c r="N103">
        <v>778</v>
      </c>
      <c r="O103">
        <v>7780</v>
      </c>
      <c r="P103">
        <f t="shared" si="4"/>
        <v>0.69554300304866501</v>
      </c>
      <c r="Q103">
        <f t="shared" si="6"/>
        <v>1</v>
      </c>
      <c r="R103">
        <f t="shared" si="7"/>
        <v>0.3521528034028627</v>
      </c>
    </row>
    <row r="104" spans="1:18" x14ac:dyDescent="0.25">
      <c r="A104">
        <v>780</v>
      </c>
      <c r="B104">
        <v>12.141999999999999</v>
      </c>
      <c r="C104">
        <v>4.0860000000000003</v>
      </c>
      <c r="D104">
        <v>780</v>
      </c>
      <c r="E104">
        <v>7800</v>
      </c>
      <c r="F104">
        <f t="shared" si="5"/>
        <v>0.47240985478870934</v>
      </c>
      <c r="J104" s="20">
        <v>0.9</v>
      </c>
      <c r="K104">
        <v>780</v>
      </c>
      <c r="L104">
        <v>73.739999999999995</v>
      </c>
      <c r="M104">
        <v>23.481999999999999</v>
      </c>
      <c r="N104">
        <v>780</v>
      </c>
      <c r="O104">
        <v>7800</v>
      </c>
      <c r="P104">
        <f t="shared" si="4"/>
        <v>0.55469291990882996</v>
      </c>
      <c r="Q104">
        <f t="shared" si="6"/>
        <v>1</v>
      </c>
      <c r="R104">
        <f t="shared" si="7"/>
        <v>0.17417728331878821</v>
      </c>
    </row>
    <row r="105" spans="1:18" x14ac:dyDescent="0.25">
      <c r="A105">
        <v>782</v>
      </c>
      <c r="B105">
        <v>10.755000000000001</v>
      </c>
      <c r="C105">
        <v>3.9580000000000002</v>
      </c>
      <c r="D105">
        <v>782</v>
      </c>
      <c r="E105">
        <v>7820</v>
      </c>
      <c r="F105">
        <f t="shared" si="5"/>
        <v>0.43087327423884292</v>
      </c>
      <c r="J105" s="20">
        <v>0.9</v>
      </c>
      <c r="K105">
        <v>782</v>
      </c>
      <c r="L105">
        <v>54.06</v>
      </c>
      <c r="M105">
        <v>21.756</v>
      </c>
      <c r="N105">
        <v>782</v>
      </c>
      <c r="O105">
        <v>7820</v>
      </c>
      <c r="P105">
        <f t="shared" si="4"/>
        <v>0.43779360549546886</v>
      </c>
      <c r="Q105">
        <f t="shared" si="6"/>
        <v>1</v>
      </c>
      <c r="R105">
        <f t="shared" si="7"/>
        <v>1.606117545547707E-2</v>
      </c>
    </row>
    <row r="106" spans="1:18" x14ac:dyDescent="0.25">
      <c r="A106">
        <v>784</v>
      </c>
      <c r="B106">
        <v>9.1240000000000006</v>
      </c>
      <c r="C106">
        <v>3.7010000000000001</v>
      </c>
      <c r="D106">
        <v>784</v>
      </c>
      <c r="E106">
        <v>7840</v>
      </c>
      <c r="F106">
        <f t="shared" si="5"/>
        <v>0.38991667999272123</v>
      </c>
      <c r="J106" s="20">
        <v>0.9</v>
      </c>
      <c r="K106">
        <v>784</v>
      </c>
      <c r="L106">
        <v>39.18</v>
      </c>
      <c r="M106">
        <v>20.170000000000002</v>
      </c>
      <c r="N106">
        <v>784</v>
      </c>
      <c r="O106">
        <v>7840</v>
      </c>
      <c r="P106">
        <f t="shared" si="4"/>
        <v>0.34136708724144094</v>
      </c>
      <c r="Q106">
        <f t="shared" si="6"/>
        <v>1</v>
      </c>
      <c r="R106">
        <f t="shared" si="7"/>
        <v>-0.12451273629070342</v>
      </c>
    </row>
    <row r="107" spans="1:18" x14ac:dyDescent="0.25">
      <c r="A107">
        <v>786</v>
      </c>
      <c r="B107">
        <v>7.8</v>
      </c>
      <c r="C107">
        <v>3.4940000000000002</v>
      </c>
      <c r="D107">
        <v>786</v>
      </c>
      <c r="E107">
        <v>7860</v>
      </c>
      <c r="F107">
        <f t="shared" si="5"/>
        <v>0.3521849888795186</v>
      </c>
      <c r="J107" s="20">
        <v>0.9</v>
      </c>
      <c r="K107">
        <v>786</v>
      </c>
      <c r="L107">
        <v>29.51</v>
      </c>
      <c r="M107">
        <v>19.062999999999999</v>
      </c>
      <c r="N107">
        <v>786</v>
      </c>
      <c r="O107">
        <v>7860</v>
      </c>
      <c r="P107">
        <f t="shared" si="4"/>
        <v>0.27135297746645498</v>
      </c>
      <c r="Q107">
        <f t="shared" si="6"/>
        <v>1</v>
      </c>
      <c r="R107">
        <f t="shared" si="7"/>
        <v>-0.22951577712108565</v>
      </c>
    </row>
    <row r="108" spans="1:18" x14ac:dyDescent="0.25">
      <c r="A108">
        <v>788</v>
      </c>
      <c r="B108">
        <v>6.9930000000000003</v>
      </c>
      <c r="C108">
        <v>3.6869999999999998</v>
      </c>
      <c r="D108">
        <v>788</v>
      </c>
      <c r="E108">
        <v>7880</v>
      </c>
      <c r="F108">
        <f t="shared" si="5"/>
        <v>0.29845981008867761</v>
      </c>
      <c r="J108" s="20">
        <v>0.9</v>
      </c>
      <c r="K108">
        <v>788</v>
      </c>
      <c r="L108">
        <v>23.92</v>
      </c>
      <c r="M108">
        <v>21.459</v>
      </c>
      <c r="N108">
        <v>788</v>
      </c>
      <c r="O108">
        <v>7880</v>
      </c>
      <c r="P108">
        <f t="shared" si="4"/>
        <v>0.19489677543768655</v>
      </c>
      <c r="Q108">
        <f t="shared" si="6"/>
        <v>1</v>
      </c>
      <c r="R108">
        <f t="shared" si="7"/>
        <v>-0.3469915584956671</v>
      </c>
    </row>
    <row r="109" spans="1:18" x14ac:dyDescent="0.25">
      <c r="A109">
        <v>790</v>
      </c>
      <c r="B109">
        <v>5.67</v>
      </c>
      <c r="C109">
        <v>3.2469999999999999</v>
      </c>
      <c r="D109">
        <v>790</v>
      </c>
      <c r="E109">
        <v>7900</v>
      </c>
      <c r="F109">
        <f t="shared" si="5"/>
        <v>0.27409137158740493</v>
      </c>
      <c r="J109" s="20">
        <v>0.9</v>
      </c>
      <c r="K109">
        <v>790</v>
      </c>
      <c r="L109">
        <v>15.648999999999999</v>
      </c>
      <c r="M109">
        <v>17.866</v>
      </c>
      <c r="N109">
        <v>790</v>
      </c>
      <c r="O109">
        <v>7900</v>
      </c>
      <c r="P109">
        <f t="shared" si="4"/>
        <v>0.15276059642631037</v>
      </c>
      <c r="Q109">
        <f t="shared" si="6"/>
        <v>1</v>
      </c>
      <c r="R109">
        <f t="shared" si="7"/>
        <v>-0.44266543108747008</v>
      </c>
    </row>
    <row r="110" spans="1:18" x14ac:dyDescent="0.25">
      <c r="A110">
        <v>792</v>
      </c>
      <c r="B110">
        <v>4.8239999999999998</v>
      </c>
      <c r="C110">
        <v>2.915</v>
      </c>
      <c r="D110">
        <v>792</v>
      </c>
      <c r="E110">
        <v>7920</v>
      </c>
      <c r="F110">
        <f t="shared" si="5"/>
        <v>0.25909870575393729</v>
      </c>
      <c r="J110" s="20">
        <v>0.9</v>
      </c>
      <c r="K110">
        <v>792</v>
      </c>
      <c r="L110">
        <v>11.194000000000001</v>
      </c>
      <c r="M110">
        <v>15.692</v>
      </c>
      <c r="N110">
        <v>792</v>
      </c>
      <c r="O110">
        <v>7920</v>
      </c>
      <c r="P110">
        <f t="shared" si="4"/>
        <v>0.12409691842948704</v>
      </c>
      <c r="Q110">
        <f t="shared" si="6"/>
        <v>1</v>
      </c>
      <c r="R110">
        <f t="shared" si="7"/>
        <v>-0.52104385057276081</v>
      </c>
    </row>
    <row r="111" spans="1:18" x14ac:dyDescent="0.25">
      <c r="A111">
        <v>794</v>
      </c>
      <c r="B111">
        <v>4.3040000000000003</v>
      </c>
      <c r="C111">
        <v>2.915</v>
      </c>
      <c r="D111">
        <v>794</v>
      </c>
      <c r="E111">
        <v>7940</v>
      </c>
      <c r="F111">
        <f t="shared" si="5"/>
        <v>0.23058703570086111</v>
      </c>
      <c r="J111" s="20">
        <v>0.9</v>
      </c>
      <c r="K111">
        <v>794</v>
      </c>
      <c r="L111">
        <v>8.4909999999999997</v>
      </c>
      <c r="M111">
        <v>15.664</v>
      </c>
      <c r="N111">
        <v>794</v>
      </c>
      <c r="O111">
        <v>7940</v>
      </c>
      <c r="P111">
        <f t="shared" si="4"/>
        <v>9.406213666395366E-2</v>
      </c>
      <c r="Q111">
        <f t="shared" si="6"/>
        <v>1</v>
      </c>
      <c r="R111">
        <f t="shared" si="7"/>
        <v>-0.59207534639553727</v>
      </c>
    </row>
    <row r="112" spans="1:18" x14ac:dyDescent="0.25">
      <c r="A112">
        <v>796</v>
      </c>
      <c r="B112">
        <v>3.8740000000000001</v>
      </c>
      <c r="C112">
        <v>2.665</v>
      </c>
      <c r="D112">
        <v>796</v>
      </c>
      <c r="E112">
        <v>7960</v>
      </c>
      <c r="F112">
        <f t="shared" si="5"/>
        <v>0.2264493197695796</v>
      </c>
      <c r="J112" s="20">
        <v>0.9</v>
      </c>
      <c r="K112">
        <v>796</v>
      </c>
      <c r="L112">
        <v>6.63</v>
      </c>
      <c r="M112">
        <v>14.18</v>
      </c>
      <c r="N112">
        <v>796</v>
      </c>
      <c r="O112">
        <v>7960</v>
      </c>
      <c r="P112">
        <f t="shared" si="4"/>
        <v>8.0928856789825962E-2</v>
      </c>
      <c r="Q112">
        <f t="shared" si="6"/>
        <v>1</v>
      </c>
      <c r="R112">
        <f t="shared" si="7"/>
        <v>-0.64261823849957234</v>
      </c>
    </row>
    <row r="113" spans="1:18" x14ac:dyDescent="0.25">
      <c r="A113">
        <v>798</v>
      </c>
      <c r="B113">
        <v>3.5790000000000002</v>
      </c>
      <c r="C113">
        <v>2.6659999999999999</v>
      </c>
      <c r="D113">
        <v>798</v>
      </c>
      <c r="E113">
        <v>7980</v>
      </c>
      <c r="F113">
        <f t="shared" si="5"/>
        <v>0.20860290260535064</v>
      </c>
      <c r="J113" s="20">
        <v>0.9</v>
      </c>
      <c r="K113">
        <v>798</v>
      </c>
      <c r="L113">
        <v>5.4359999999999999</v>
      </c>
      <c r="M113">
        <v>14.275</v>
      </c>
      <c r="N113">
        <v>798</v>
      </c>
      <c r="O113">
        <v>7980</v>
      </c>
      <c r="P113">
        <f t="shared" si="4"/>
        <v>6.5747556281246011E-2</v>
      </c>
      <c r="Q113">
        <f t="shared" si="6"/>
        <v>1</v>
      </c>
      <c r="R113">
        <f t="shared" si="7"/>
        <v>-0.68481955207674283</v>
      </c>
    </row>
    <row r="114" spans="1:18" x14ac:dyDescent="0.25">
      <c r="A114">
        <v>800</v>
      </c>
      <c r="B114">
        <v>3.3759999999999999</v>
      </c>
      <c r="C114">
        <v>2.6030000000000002</v>
      </c>
      <c r="D114">
        <v>800</v>
      </c>
      <c r="E114">
        <v>8000</v>
      </c>
      <c r="F114">
        <f t="shared" si="5"/>
        <v>0.20102958125240103</v>
      </c>
      <c r="J114" s="20">
        <v>0.9</v>
      </c>
      <c r="K114">
        <v>800</v>
      </c>
      <c r="L114">
        <v>4.7619999999999996</v>
      </c>
      <c r="M114">
        <v>14.236000000000001</v>
      </c>
      <c r="N114">
        <v>800</v>
      </c>
      <c r="O114">
        <v>8000</v>
      </c>
      <c r="P114">
        <f t="shared" si="4"/>
        <v>5.7609034997346306E-2</v>
      </c>
      <c r="Q114">
        <f t="shared" si="6"/>
        <v>1</v>
      </c>
      <c r="R114">
        <f t="shared" si="7"/>
        <v>-0.71343006020086297</v>
      </c>
    </row>
    <row r="117" spans="1:18" x14ac:dyDescent="0.25">
      <c r="A117" t="s">
        <v>79</v>
      </c>
    </row>
    <row r="118" spans="1:18" x14ac:dyDescent="0.25">
      <c r="A118">
        <v>750</v>
      </c>
      <c r="B118">
        <v>87.22</v>
      </c>
      <c r="C118">
        <v>33.94</v>
      </c>
      <c r="D118">
        <v>750</v>
      </c>
      <c r="E118">
        <v>7500</v>
      </c>
      <c r="F118">
        <f t="shared" ref="F118:F181" si="8">124*B118/C118/D118</f>
        <v>0.42487841288548422</v>
      </c>
    </row>
    <row r="119" spans="1:18" x14ac:dyDescent="0.25">
      <c r="A119">
        <v>752</v>
      </c>
      <c r="B119">
        <v>80.900000000000006</v>
      </c>
      <c r="C119">
        <v>33.122999999999998</v>
      </c>
      <c r="D119">
        <v>752</v>
      </c>
      <c r="E119">
        <v>7520</v>
      </c>
      <c r="F119">
        <f t="shared" si="8"/>
        <v>0.4027380858322398</v>
      </c>
    </row>
    <row r="120" spans="1:18" x14ac:dyDescent="0.25">
      <c r="A120">
        <v>754</v>
      </c>
      <c r="B120">
        <v>86.79</v>
      </c>
      <c r="C120">
        <v>34.497999999999998</v>
      </c>
      <c r="D120">
        <v>754</v>
      </c>
      <c r="E120">
        <v>7540</v>
      </c>
      <c r="F120">
        <f t="shared" si="8"/>
        <v>0.41373866597117931</v>
      </c>
    </row>
    <row r="121" spans="1:18" x14ac:dyDescent="0.25">
      <c r="A121">
        <v>756</v>
      </c>
      <c r="B121">
        <v>98.59</v>
      </c>
      <c r="C121">
        <v>35.401000000000003</v>
      </c>
      <c r="D121">
        <v>756</v>
      </c>
      <c r="E121">
        <v>7560</v>
      </c>
      <c r="F121">
        <f t="shared" si="8"/>
        <v>0.45679067147387242</v>
      </c>
    </row>
    <row r="122" spans="1:18" x14ac:dyDescent="0.25">
      <c r="A122">
        <v>758</v>
      </c>
      <c r="B122">
        <v>87.22</v>
      </c>
      <c r="C122">
        <v>32.390999999999998</v>
      </c>
      <c r="D122">
        <v>758</v>
      </c>
      <c r="E122">
        <v>7580</v>
      </c>
      <c r="F122">
        <f t="shared" si="8"/>
        <v>0.4404982686402108</v>
      </c>
    </row>
    <row r="123" spans="1:18" x14ac:dyDescent="0.25">
      <c r="A123">
        <v>760</v>
      </c>
      <c r="B123">
        <v>77.569999999999993</v>
      </c>
      <c r="C123">
        <v>29.242000000000001</v>
      </c>
      <c r="D123">
        <v>760</v>
      </c>
      <c r="E123">
        <v>7600</v>
      </c>
      <c r="F123">
        <f t="shared" si="8"/>
        <v>0.43280753350444018</v>
      </c>
    </row>
    <row r="124" spans="1:18" x14ac:dyDescent="0.25">
      <c r="A124">
        <v>762</v>
      </c>
      <c r="B124">
        <v>72.2</v>
      </c>
      <c r="C124">
        <v>28.18</v>
      </c>
      <c r="D124">
        <v>762</v>
      </c>
      <c r="E124">
        <v>7620</v>
      </c>
      <c r="F124">
        <f t="shared" si="8"/>
        <v>0.41692978583496798</v>
      </c>
    </row>
    <row r="125" spans="1:18" x14ac:dyDescent="0.25">
      <c r="A125">
        <v>764</v>
      </c>
      <c r="B125">
        <v>64.510000000000005</v>
      </c>
      <c r="C125">
        <v>25.434999999999999</v>
      </c>
      <c r="D125">
        <v>764</v>
      </c>
      <c r="E125">
        <v>7640</v>
      </c>
      <c r="F125">
        <f t="shared" si="8"/>
        <v>0.41164574106875446</v>
      </c>
    </row>
    <row r="126" spans="1:18" x14ac:dyDescent="0.25">
      <c r="A126">
        <v>766</v>
      </c>
      <c r="B126">
        <v>71.33</v>
      </c>
      <c r="C126">
        <v>29.579000000000001</v>
      </c>
      <c r="D126">
        <v>766</v>
      </c>
      <c r="E126">
        <v>7660</v>
      </c>
      <c r="F126">
        <f t="shared" si="8"/>
        <v>0.39037468982695989</v>
      </c>
    </row>
    <row r="127" spans="1:18" x14ac:dyDescent="0.25">
      <c r="A127">
        <v>768</v>
      </c>
      <c r="B127">
        <v>62.78</v>
      </c>
      <c r="C127">
        <v>27.01</v>
      </c>
      <c r="D127">
        <v>768</v>
      </c>
      <c r="E127">
        <v>7680</v>
      </c>
      <c r="F127">
        <f t="shared" si="8"/>
        <v>0.37528153153153149</v>
      </c>
    </row>
    <row r="128" spans="1:18" x14ac:dyDescent="0.25">
      <c r="A128">
        <v>770</v>
      </c>
      <c r="B128">
        <v>59.2</v>
      </c>
      <c r="C128">
        <v>26.215</v>
      </c>
      <c r="D128">
        <v>770</v>
      </c>
      <c r="E128">
        <v>7700</v>
      </c>
      <c r="F128">
        <f t="shared" si="8"/>
        <v>0.36366608786978805</v>
      </c>
    </row>
    <row r="129" spans="1:6" x14ac:dyDescent="0.25">
      <c r="A129">
        <v>772</v>
      </c>
      <c r="B129">
        <v>56.56</v>
      </c>
      <c r="C129">
        <v>26.009</v>
      </c>
      <c r="D129">
        <v>772</v>
      </c>
      <c r="E129">
        <v>7720</v>
      </c>
      <c r="F129">
        <f t="shared" si="8"/>
        <v>0.34929320002223224</v>
      </c>
    </row>
    <row r="130" spans="1:6" x14ac:dyDescent="0.25">
      <c r="A130">
        <v>774</v>
      </c>
      <c r="B130">
        <v>47.16</v>
      </c>
      <c r="C130">
        <v>23.754000000000001</v>
      </c>
      <c r="D130">
        <v>774</v>
      </c>
      <c r="E130">
        <v>7740</v>
      </c>
      <c r="F130">
        <f t="shared" si="8"/>
        <v>0.31806638196553427</v>
      </c>
    </row>
    <row r="131" spans="1:6" x14ac:dyDescent="0.25">
      <c r="A131">
        <v>776</v>
      </c>
      <c r="B131">
        <v>38.880000000000003</v>
      </c>
      <c r="C131">
        <v>21.707999999999998</v>
      </c>
      <c r="D131">
        <v>776</v>
      </c>
      <c r="E131">
        <v>7760</v>
      </c>
      <c r="F131">
        <f t="shared" si="8"/>
        <v>0.2861978765963995</v>
      </c>
    </row>
    <row r="132" spans="1:6" x14ac:dyDescent="0.25">
      <c r="A132">
        <v>778</v>
      </c>
      <c r="B132">
        <v>34.06</v>
      </c>
      <c r="C132">
        <v>20.827999999999999</v>
      </c>
      <c r="D132">
        <v>778</v>
      </c>
      <c r="E132">
        <v>7780</v>
      </c>
      <c r="F132">
        <f t="shared" si="8"/>
        <v>0.2606388572235418</v>
      </c>
    </row>
    <row r="133" spans="1:6" x14ac:dyDescent="0.25">
      <c r="A133">
        <v>780</v>
      </c>
      <c r="B133">
        <v>30.69</v>
      </c>
      <c r="C133">
        <v>20.942</v>
      </c>
      <c r="D133">
        <v>780</v>
      </c>
      <c r="E133">
        <v>7800</v>
      </c>
      <c r="F133">
        <f t="shared" si="8"/>
        <v>0.23297311989891492</v>
      </c>
    </row>
    <row r="134" spans="1:6" x14ac:dyDescent="0.25">
      <c r="A134">
        <v>782</v>
      </c>
      <c r="B134">
        <v>23.93</v>
      </c>
      <c r="C134">
        <v>19.550999999999998</v>
      </c>
      <c r="D134">
        <v>782</v>
      </c>
      <c r="E134">
        <v>7820</v>
      </c>
      <c r="F134">
        <f t="shared" si="8"/>
        <v>0.19408351768298035</v>
      </c>
    </row>
    <row r="135" spans="1:6" x14ac:dyDescent="0.25">
      <c r="A135">
        <v>784</v>
      </c>
      <c r="B135">
        <v>19.18</v>
      </c>
      <c r="C135">
        <v>18.527999999999999</v>
      </c>
      <c r="D135">
        <v>784</v>
      </c>
      <c r="E135">
        <v>7840</v>
      </c>
      <c r="F135">
        <f t="shared" si="8"/>
        <v>0.16372902788058233</v>
      </c>
    </row>
    <row r="136" spans="1:6" x14ac:dyDescent="0.25">
      <c r="A136">
        <v>786</v>
      </c>
      <c r="B136">
        <v>15.042</v>
      </c>
      <c r="C136">
        <v>17.513999999999999</v>
      </c>
      <c r="D136">
        <v>786</v>
      </c>
      <c r="E136">
        <v>7860</v>
      </c>
      <c r="F136">
        <f t="shared" si="8"/>
        <v>0.13549378599628478</v>
      </c>
    </row>
    <row r="137" spans="1:6" x14ac:dyDescent="0.25">
      <c r="A137">
        <v>788</v>
      </c>
      <c r="B137">
        <v>13.345000000000001</v>
      </c>
      <c r="C137">
        <v>19.539000000000001</v>
      </c>
      <c r="D137">
        <v>788</v>
      </c>
      <c r="E137">
        <v>7880</v>
      </c>
      <c r="F137">
        <f t="shared" si="8"/>
        <v>0.10747605400938329</v>
      </c>
    </row>
    <row r="138" spans="1:6" x14ac:dyDescent="0.25">
      <c r="A138">
        <v>790</v>
      </c>
      <c r="B138">
        <v>8.6539999999999999</v>
      </c>
      <c r="C138">
        <v>16.382999999999999</v>
      </c>
      <c r="D138">
        <v>790</v>
      </c>
      <c r="E138">
        <v>7900</v>
      </c>
      <c r="F138">
        <f t="shared" si="8"/>
        <v>8.2912126416932644E-2</v>
      </c>
    </row>
    <row r="139" spans="1:6" x14ac:dyDescent="0.25">
      <c r="A139">
        <v>792</v>
      </c>
      <c r="B139">
        <v>6.4</v>
      </c>
      <c r="C139">
        <v>14.535</v>
      </c>
      <c r="D139">
        <v>792</v>
      </c>
      <c r="E139">
        <v>7920</v>
      </c>
      <c r="F139">
        <f t="shared" si="8"/>
        <v>6.8938438391482768E-2</v>
      </c>
    </row>
    <row r="140" spans="1:6" x14ac:dyDescent="0.25">
      <c r="A140">
        <v>794</v>
      </c>
      <c r="B140">
        <v>4.9690000000000003</v>
      </c>
      <c r="C140">
        <v>14.606999999999999</v>
      </c>
      <c r="D140">
        <v>794</v>
      </c>
      <c r="E140">
        <v>7940</v>
      </c>
      <c r="F140">
        <f t="shared" si="8"/>
        <v>5.3126248603417955E-2</v>
      </c>
    </row>
    <row r="141" spans="1:6" x14ac:dyDescent="0.25">
      <c r="A141">
        <v>796</v>
      </c>
      <c r="B141">
        <v>4.0839999999999996</v>
      </c>
      <c r="C141">
        <v>13.3</v>
      </c>
      <c r="D141">
        <v>796</v>
      </c>
      <c r="E141">
        <v>7960</v>
      </c>
      <c r="F141">
        <f t="shared" si="8"/>
        <v>4.7834662031964327E-2</v>
      </c>
    </row>
    <row r="142" spans="1:6" x14ac:dyDescent="0.25">
      <c r="A142">
        <v>798</v>
      </c>
      <c r="B142">
        <v>3.2440000000000002</v>
      </c>
      <c r="C142">
        <v>13.018000000000001</v>
      </c>
      <c r="D142">
        <v>798</v>
      </c>
      <c r="E142">
        <v>7980</v>
      </c>
      <c r="F142">
        <f t="shared" si="8"/>
        <v>3.8721785258968598E-2</v>
      </c>
    </row>
    <row r="143" spans="1:6" x14ac:dyDescent="0.25">
      <c r="A143">
        <v>800</v>
      </c>
      <c r="B143">
        <v>2.6859999999999999</v>
      </c>
      <c r="C143">
        <v>12.816000000000001</v>
      </c>
      <c r="D143">
        <v>800</v>
      </c>
      <c r="E143">
        <v>8000</v>
      </c>
      <c r="F143">
        <f t="shared" si="8"/>
        <v>3.2485174781523088E-2</v>
      </c>
    </row>
    <row r="144" spans="1:6" x14ac:dyDescent="0.25">
      <c r="A144" t="s">
        <v>80</v>
      </c>
    </row>
    <row r="145" spans="1:6" x14ac:dyDescent="0.25">
      <c r="A145">
        <v>650</v>
      </c>
      <c r="B145">
        <v>1588.9</v>
      </c>
      <c r="C145">
        <v>248.49700000000001</v>
      </c>
      <c r="D145">
        <v>650</v>
      </c>
      <c r="E145">
        <v>6500</v>
      </c>
      <c r="F145">
        <f t="shared" si="8"/>
        <v>1.2197862781813493</v>
      </c>
    </row>
    <row r="146" spans="1:6" x14ac:dyDescent="0.25">
      <c r="A146">
        <v>652</v>
      </c>
      <c r="B146">
        <v>1588.9</v>
      </c>
      <c r="C146">
        <v>267.51900000000001</v>
      </c>
      <c r="D146">
        <v>652</v>
      </c>
      <c r="E146">
        <v>6520</v>
      </c>
      <c r="F146">
        <f t="shared" si="8"/>
        <v>1.1295774714424847</v>
      </c>
    </row>
    <row r="147" spans="1:6" x14ac:dyDescent="0.25">
      <c r="A147">
        <v>654</v>
      </c>
      <c r="B147">
        <v>1588.9</v>
      </c>
      <c r="C147">
        <v>262.786</v>
      </c>
      <c r="D147">
        <v>654</v>
      </c>
      <c r="E147">
        <v>6540</v>
      </c>
      <c r="F147">
        <f t="shared" si="8"/>
        <v>1.1464055437394891</v>
      </c>
    </row>
    <row r="148" spans="1:6" x14ac:dyDescent="0.25">
      <c r="A148">
        <v>656</v>
      </c>
      <c r="B148">
        <v>1588.9</v>
      </c>
      <c r="C148">
        <v>259.11799999999999</v>
      </c>
      <c r="D148">
        <v>656</v>
      </c>
      <c r="E148">
        <v>6560</v>
      </c>
      <c r="F148">
        <f t="shared" si="8"/>
        <v>1.1590891163814809</v>
      </c>
    </row>
    <row r="149" spans="1:6" x14ac:dyDescent="0.25">
      <c r="A149">
        <v>658</v>
      </c>
      <c r="B149">
        <v>0</v>
      </c>
      <c r="C149">
        <v>273.49799999999999</v>
      </c>
      <c r="D149">
        <v>658</v>
      </c>
      <c r="E149">
        <v>6580</v>
      </c>
    </row>
    <row r="150" spans="1:6" x14ac:dyDescent="0.25">
      <c r="A150">
        <v>660</v>
      </c>
      <c r="B150">
        <v>1978.1</v>
      </c>
      <c r="C150">
        <v>262.16300000000001</v>
      </c>
      <c r="D150">
        <v>660</v>
      </c>
      <c r="E150">
        <v>6600</v>
      </c>
      <c r="F150">
        <f t="shared" si="8"/>
        <v>1.4176029046929974</v>
      </c>
    </row>
    <row r="151" spans="1:6" x14ac:dyDescent="0.25">
      <c r="A151">
        <v>662</v>
      </c>
      <c r="B151">
        <v>1919.3</v>
      </c>
      <c r="C151">
        <v>266.69</v>
      </c>
      <c r="D151">
        <v>662</v>
      </c>
      <c r="E151">
        <v>6620</v>
      </c>
      <c r="F151">
        <f t="shared" si="8"/>
        <v>1.3480308388423867</v>
      </c>
    </row>
    <row r="152" spans="1:6" x14ac:dyDescent="0.25">
      <c r="A152">
        <v>664</v>
      </c>
      <c r="B152">
        <v>1879.8</v>
      </c>
      <c r="C152">
        <v>274.11399999999998</v>
      </c>
      <c r="D152">
        <v>664</v>
      </c>
      <c r="E152">
        <v>6640</v>
      </c>
      <c r="F152">
        <f t="shared" si="8"/>
        <v>1.2806605571105716</v>
      </c>
    </row>
    <row r="153" spans="1:6" x14ac:dyDescent="0.25">
      <c r="A153">
        <v>666</v>
      </c>
      <c r="B153">
        <v>1764.9</v>
      </c>
      <c r="C153">
        <v>260.68299999999999</v>
      </c>
      <c r="D153">
        <v>666</v>
      </c>
      <c r="E153">
        <v>6660</v>
      </c>
      <c r="F153">
        <f t="shared" si="8"/>
        <v>1.2605348258229343</v>
      </c>
    </row>
    <row r="154" spans="1:6" x14ac:dyDescent="0.25">
      <c r="A154">
        <v>668</v>
      </c>
      <c r="B154">
        <v>1789.5</v>
      </c>
      <c r="C154">
        <v>279.786</v>
      </c>
      <c r="D154">
        <v>668</v>
      </c>
      <c r="E154">
        <v>6680</v>
      </c>
      <c r="F154">
        <f t="shared" si="8"/>
        <v>1.1872739691426266</v>
      </c>
    </row>
    <row r="155" spans="1:6" x14ac:dyDescent="0.25">
      <c r="A155">
        <v>670</v>
      </c>
      <c r="B155">
        <v>1734.5</v>
      </c>
      <c r="C155">
        <v>272.30599999999998</v>
      </c>
      <c r="D155">
        <v>670</v>
      </c>
      <c r="E155">
        <v>6700</v>
      </c>
      <c r="F155">
        <f t="shared" si="8"/>
        <v>1.1788647341538838</v>
      </c>
    </row>
    <row r="156" spans="1:6" x14ac:dyDescent="0.25">
      <c r="A156">
        <v>672</v>
      </c>
      <c r="B156">
        <v>1771.8</v>
      </c>
      <c r="C156">
        <v>290.95100000000002</v>
      </c>
      <c r="D156">
        <v>672</v>
      </c>
      <c r="E156">
        <v>6720</v>
      </c>
      <c r="F156">
        <f t="shared" si="8"/>
        <v>1.1236919127766727</v>
      </c>
    </row>
    <row r="157" spans="1:6" x14ac:dyDescent="0.25">
      <c r="A157">
        <v>674</v>
      </c>
      <c r="B157">
        <v>1659.5</v>
      </c>
      <c r="C157">
        <v>271.99299999999999</v>
      </c>
      <c r="D157">
        <v>674</v>
      </c>
      <c r="E157">
        <v>6740</v>
      </c>
      <c r="F157">
        <f t="shared" si="8"/>
        <v>1.122486995405199</v>
      </c>
    </row>
    <row r="158" spans="1:6" x14ac:dyDescent="0.25">
      <c r="A158">
        <v>676</v>
      </c>
      <c r="B158">
        <v>1530</v>
      </c>
      <c r="C158">
        <v>257.37799999999999</v>
      </c>
      <c r="D158">
        <v>676</v>
      </c>
      <c r="E158">
        <v>6760</v>
      </c>
      <c r="F158">
        <f t="shared" si="8"/>
        <v>1.0904229871005466</v>
      </c>
    </row>
    <row r="159" spans="1:6" x14ac:dyDescent="0.25">
      <c r="A159">
        <v>678</v>
      </c>
      <c r="B159">
        <v>1513.9</v>
      </c>
      <c r="C159">
        <v>254.50700000000001</v>
      </c>
      <c r="D159">
        <v>678</v>
      </c>
      <c r="E159">
        <v>6780</v>
      </c>
      <c r="F159">
        <f t="shared" si="8"/>
        <v>1.0879011818012714</v>
      </c>
    </row>
    <row r="160" spans="1:6" x14ac:dyDescent="0.25">
      <c r="A160">
        <v>680</v>
      </c>
      <c r="B160">
        <v>1644.3</v>
      </c>
      <c r="C160">
        <v>263.80799999999999</v>
      </c>
      <c r="D160">
        <v>680</v>
      </c>
      <c r="E160">
        <v>6800</v>
      </c>
      <c r="F160">
        <f t="shared" si="8"/>
        <v>1.1365953313639865</v>
      </c>
    </row>
    <row r="161" spans="1:6" x14ac:dyDescent="0.25">
      <c r="A161">
        <v>682</v>
      </c>
      <c r="B161">
        <v>1625.6</v>
      </c>
      <c r="C161">
        <v>259.64999999999998</v>
      </c>
      <c r="D161">
        <v>682</v>
      </c>
      <c r="E161">
        <v>6820</v>
      </c>
      <c r="F161">
        <f t="shared" si="8"/>
        <v>1.1383155646587189</v>
      </c>
    </row>
    <row r="162" spans="1:6" x14ac:dyDescent="0.25">
      <c r="A162">
        <v>684</v>
      </c>
      <c r="B162">
        <v>1515.3</v>
      </c>
      <c r="C162">
        <v>241.857</v>
      </c>
      <c r="D162">
        <v>684</v>
      </c>
      <c r="E162">
        <v>6840</v>
      </c>
      <c r="F162">
        <f t="shared" si="8"/>
        <v>1.1358096262333932</v>
      </c>
    </row>
    <row r="163" spans="1:6" x14ac:dyDescent="0.25">
      <c r="A163">
        <v>686</v>
      </c>
      <c r="B163">
        <v>1493.7</v>
      </c>
      <c r="C163">
        <v>246.37899999999999</v>
      </c>
      <c r="D163">
        <v>686</v>
      </c>
      <c r="E163">
        <v>6860</v>
      </c>
      <c r="F163">
        <f t="shared" si="8"/>
        <v>1.0958655190940096</v>
      </c>
    </row>
    <row r="164" spans="1:6" x14ac:dyDescent="0.25">
      <c r="A164">
        <v>688</v>
      </c>
      <c r="B164">
        <v>1432.8</v>
      </c>
      <c r="C164">
        <v>241.53200000000001</v>
      </c>
      <c r="D164">
        <v>688</v>
      </c>
      <c r="E164">
        <v>6880</v>
      </c>
      <c r="F164">
        <f t="shared" si="8"/>
        <v>1.0691635447987244</v>
      </c>
    </row>
    <row r="165" spans="1:6" x14ac:dyDescent="0.25">
      <c r="A165">
        <v>690</v>
      </c>
      <c r="B165">
        <v>1445.4</v>
      </c>
      <c r="C165">
        <v>248.68100000000001</v>
      </c>
      <c r="D165">
        <v>690</v>
      </c>
      <c r="E165">
        <v>6900</v>
      </c>
      <c r="F165">
        <f t="shared" si="8"/>
        <v>1.0445230776708347</v>
      </c>
    </row>
    <row r="166" spans="1:6" x14ac:dyDescent="0.25">
      <c r="A166">
        <v>692</v>
      </c>
      <c r="B166">
        <v>1226.7</v>
      </c>
      <c r="C166">
        <v>214.084</v>
      </c>
      <c r="D166">
        <v>692</v>
      </c>
      <c r="E166">
        <v>6920</v>
      </c>
      <c r="F166">
        <f t="shared" si="8"/>
        <v>1.0267619009252811</v>
      </c>
    </row>
    <row r="167" spans="1:6" x14ac:dyDescent="0.25">
      <c r="A167">
        <v>694</v>
      </c>
      <c r="B167">
        <v>1306.0999999999999</v>
      </c>
      <c r="C167">
        <v>232.81200000000001</v>
      </c>
      <c r="D167">
        <v>694</v>
      </c>
      <c r="E167">
        <v>6940</v>
      </c>
      <c r="F167">
        <f t="shared" si="8"/>
        <v>1.0023820533528656</v>
      </c>
    </row>
    <row r="168" spans="1:6" x14ac:dyDescent="0.25">
      <c r="A168">
        <v>696</v>
      </c>
      <c r="B168">
        <v>1340</v>
      </c>
      <c r="C168">
        <v>246.88499999999999</v>
      </c>
      <c r="D168">
        <v>696</v>
      </c>
      <c r="E168">
        <v>6960</v>
      </c>
      <c r="F168">
        <f t="shared" si="8"/>
        <v>0.96699123958080901</v>
      </c>
    </row>
    <row r="169" spans="1:6" x14ac:dyDescent="0.25">
      <c r="A169">
        <v>698</v>
      </c>
      <c r="B169">
        <v>1214.2</v>
      </c>
      <c r="C169">
        <v>225.101</v>
      </c>
      <c r="D169">
        <v>698</v>
      </c>
      <c r="E169">
        <v>6980</v>
      </c>
      <c r="F169">
        <f t="shared" si="8"/>
        <v>0.95825052692997459</v>
      </c>
    </row>
    <row r="170" spans="1:6" x14ac:dyDescent="0.25">
      <c r="A170">
        <v>700</v>
      </c>
      <c r="B170">
        <v>1149</v>
      </c>
      <c r="C170">
        <v>218.68</v>
      </c>
      <c r="D170">
        <v>700</v>
      </c>
      <c r="E170">
        <v>7000</v>
      </c>
      <c r="F170">
        <f t="shared" si="8"/>
        <v>0.93075335127649006</v>
      </c>
    </row>
    <row r="171" spans="1:6" x14ac:dyDescent="0.25">
      <c r="A171">
        <v>702</v>
      </c>
      <c r="B171">
        <v>1113.2</v>
      </c>
      <c r="C171">
        <v>214.24299999999999</v>
      </c>
      <c r="D171">
        <v>702</v>
      </c>
      <c r="E171">
        <v>7020</v>
      </c>
      <c r="F171">
        <f t="shared" si="8"/>
        <v>0.91780650118612161</v>
      </c>
    </row>
    <row r="172" spans="1:6" x14ac:dyDescent="0.25">
      <c r="A172">
        <v>704</v>
      </c>
      <c r="B172">
        <v>1040</v>
      </c>
      <c r="C172">
        <v>203.846</v>
      </c>
      <c r="D172">
        <v>704</v>
      </c>
      <c r="E172">
        <v>7040</v>
      </c>
      <c r="F172">
        <f t="shared" si="8"/>
        <v>0.89862846551719511</v>
      </c>
    </row>
    <row r="173" spans="1:6" x14ac:dyDescent="0.25">
      <c r="A173">
        <v>706</v>
      </c>
      <c r="B173">
        <v>1003.5</v>
      </c>
      <c r="C173">
        <v>199.47499999999999</v>
      </c>
      <c r="D173">
        <v>706</v>
      </c>
      <c r="E173">
        <v>7060</v>
      </c>
      <c r="F173">
        <f t="shared" si="8"/>
        <v>0.88358002078401987</v>
      </c>
    </row>
    <row r="174" spans="1:6" x14ac:dyDescent="0.25">
      <c r="A174">
        <v>708</v>
      </c>
      <c r="B174">
        <v>930.1</v>
      </c>
      <c r="C174">
        <v>189.017</v>
      </c>
      <c r="D174">
        <v>708</v>
      </c>
      <c r="E174">
        <v>7080</v>
      </c>
      <c r="F174">
        <f t="shared" si="8"/>
        <v>0.86182126505286394</v>
      </c>
    </row>
    <row r="175" spans="1:6" x14ac:dyDescent="0.25">
      <c r="A175">
        <v>710</v>
      </c>
      <c r="B175">
        <v>896</v>
      </c>
      <c r="C175">
        <v>182.99600000000001</v>
      </c>
      <c r="D175">
        <v>710</v>
      </c>
      <c r="E175">
        <v>7100</v>
      </c>
      <c r="F175">
        <f t="shared" si="8"/>
        <v>0.85512528712241531</v>
      </c>
    </row>
    <row r="176" spans="1:6" x14ac:dyDescent="0.25">
      <c r="A176">
        <v>712</v>
      </c>
      <c r="B176">
        <v>801.1</v>
      </c>
      <c r="C176">
        <v>167.071</v>
      </c>
      <c r="D176">
        <v>712</v>
      </c>
      <c r="E176">
        <v>7120</v>
      </c>
      <c r="F176">
        <f t="shared" si="8"/>
        <v>0.8350785937136731</v>
      </c>
    </row>
    <row r="177" spans="1:6" x14ac:dyDescent="0.25">
      <c r="A177">
        <v>714</v>
      </c>
      <c r="B177">
        <v>785.7</v>
      </c>
      <c r="C177">
        <v>165.34</v>
      </c>
      <c r="D177">
        <v>714</v>
      </c>
      <c r="E177">
        <v>7140</v>
      </c>
      <c r="F177">
        <f t="shared" si="8"/>
        <v>0.82528184855652675</v>
      </c>
    </row>
    <row r="178" spans="1:6" x14ac:dyDescent="0.25">
      <c r="A178">
        <v>716</v>
      </c>
      <c r="B178">
        <v>776.2</v>
      </c>
      <c r="C178">
        <v>166.56299999999999</v>
      </c>
      <c r="D178">
        <v>716</v>
      </c>
      <c r="E178">
        <v>7160</v>
      </c>
      <c r="F178">
        <f t="shared" si="8"/>
        <v>0.80705617888740222</v>
      </c>
    </row>
    <row r="179" spans="1:6" x14ac:dyDescent="0.25">
      <c r="A179">
        <v>718</v>
      </c>
      <c r="B179">
        <v>754.8</v>
      </c>
      <c r="C179">
        <v>164.56800000000001</v>
      </c>
      <c r="D179">
        <v>718</v>
      </c>
      <c r="E179">
        <v>7180</v>
      </c>
      <c r="F179">
        <f t="shared" si="8"/>
        <v>0.79210679934662043</v>
      </c>
    </row>
    <row r="180" spans="1:6" x14ac:dyDescent="0.25">
      <c r="A180">
        <v>720</v>
      </c>
      <c r="B180">
        <v>773</v>
      </c>
      <c r="C180">
        <v>170.18700000000001</v>
      </c>
      <c r="D180">
        <v>720</v>
      </c>
      <c r="E180">
        <v>7200</v>
      </c>
      <c r="F180">
        <f t="shared" si="8"/>
        <v>0.7822441066460879</v>
      </c>
    </row>
    <row r="181" spans="1:6" x14ac:dyDescent="0.25">
      <c r="A181">
        <v>722</v>
      </c>
      <c r="B181">
        <v>689.4</v>
      </c>
      <c r="C181">
        <v>153.36099999999999</v>
      </c>
      <c r="D181">
        <v>722</v>
      </c>
      <c r="E181">
        <v>7220</v>
      </c>
      <c r="F181">
        <f t="shared" si="8"/>
        <v>0.77204183614635402</v>
      </c>
    </row>
    <row r="182" spans="1:6" x14ac:dyDescent="0.25">
      <c r="A182">
        <v>724</v>
      </c>
      <c r="B182">
        <v>644.1</v>
      </c>
      <c r="C182">
        <v>145.74600000000001</v>
      </c>
      <c r="D182">
        <v>724</v>
      </c>
      <c r="E182">
        <v>7240</v>
      </c>
      <c r="F182">
        <f t="shared" ref="F182:F245" si="9">124*B182/C182/D182</f>
        <v>0.75690221078629716</v>
      </c>
    </row>
    <row r="183" spans="1:6" x14ac:dyDescent="0.25">
      <c r="A183">
        <v>726</v>
      </c>
      <c r="B183">
        <v>587.6</v>
      </c>
      <c r="C183">
        <v>134.381</v>
      </c>
      <c r="D183">
        <v>726</v>
      </c>
      <c r="E183">
        <v>7260</v>
      </c>
      <c r="F183">
        <f t="shared" si="9"/>
        <v>0.74684242941254386</v>
      </c>
    </row>
    <row r="184" spans="1:6" x14ac:dyDescent="0.25">
      <c r="A184">
        <v>728</v>
      </c>
      <c r="B184">
        <v>583.5</v>
      </c>
      <c r="C184">
        <v>135.34899999999999</v>
      </c>
      <c r="D184">
        <v>728</v>
      </c>
      <c r="E184">
        <v>7280</v>
      </c>
      <c r="F184">
        <f t="shared" si="9"/>
        <v>0.73430437341511678</v>
      </c>
    </row>
    <row r="185" spans="1:6" x14ac:dyDescent="0.25">
      <c r="A185">
        <v>730</v>
      </c>
      <c r="B185">
        <v>574.4</v>
      </c>
      <c r="C185">
        <v>134.227</v>
      </c>
      <c r="D185">
        <v>730</v>
      </c>
      <c r="E185">
        <v>7300</v>
      </c>
      <c r="F185">
        <f t="shared" si="9"/>
        <v>0.72689783030607202</v>
      </c>
    </row>
    <row r="186" spans="1:6" x14ac:dyDescent="0.25">
      <c r="A186">
        <v>732</v>
      </c>
      <c r="B186">
        <v>519.6</v>
      </c>
      <c r="C186">
        <v>123.45399999999999</v>
      </c>
      <c r="D186">
        <v>732</v>
      </c>
      <c r="E186">
        <v>7320</v>
      </c>
      <c r="F186">
        <f t="shared" si="9"/>
        <v>0.7129754575076348</v>
      </c>
    </row>
    <row r="187" spans="1:6" x14ac:dyDescent="0.25">
      <c r="A187">
        <v>734</v>
      </c>
      <c r="B187">
        <v>489.6</v>
      </c>
      <c r="C187">
        <v>117.84099999999999</v>
      </c>
      <c r="D187">
        <v>734</v>
      </c>
      <c r="E187">
        <v>7340</v>
      </c>
      <c r="F187">
        <f t="shared" si="9"/>
        <v>0.70189252145902881</v>
      </c>
    </row>
    <row r="188" spans="1:6" x14ac:dyDescent="0.25">
      <c r="A188">
        <v>736</v>
      </c>
      <c r="B188">
        <v>460.6</v>
      </c>
      <c r="C188">
        <v>111.514</v>
      </c>
      <c r="D188">
        <v>736</v>
      </c>
      <c r="E188">
        <v>7360</v>
      </c>
      <c r="F188">
        <f t="shared" si="9"/>
        <v>0.69588649816634451</v>
      </c>
    </row>
    <row r="189" spans="1:6" x14ac:dyDescent="0.25">
      <c r="A189">
        <v>738</v>
      </c>
      <c r="B189">
        <v>451.6</v>
      </c>
      <c r="C189">
        <v>112.836</v>
      </c>
      <c r="D189">
        <v>738</v>
      </c>
      <c r="E189">
        <v>7380</v>
      </c>
      <c r="F189">
        <f t="shared" si="9"/>
        <v>0.6724679250053871</v>
      </c>
    </row>
    <row r="190" spans="1:6" x14ac:dyDescent="0.25">
      <c r="A190">
        <v>740</v>
      </c>
      <c r="B190">
        <v>419.5</v>
      </c>
      <c r="C190">
        <v>106.28</v>
      </c>
      <c r="D190">
        <v>740</v>
      </c>
      <c r="E190">
        <v>7400</v>
      </c>
      <c r="F190">
        <f t="shared" si="9"/>
        <v>0.66140943352083736</v>
      </c>
    </row>
    <row r="191" spans="1:6" x14ac:dyDescent="0.25">
      <c r="A191">
        <v>742</v>
      </c>
      <c r="B191">
        <v>383.2</v>
      </c>
      <c r="C191">
        <v>99.760999999999996</v>
      </c>
      <c r="D191">
        <v>742</v>
      </c>
      <c r="E191">
        <v>7420</v>
      </c>
      <c r="F191">
        <f t="shared" si="9"/>
        <v>0.64192233454127867</v>
      </c>
    </row>
    <row r="192" spans="1:6" x14ac:dyDescent="0.25">
      <c r="A192">
        <v>744</v>
      </c>
      <c r="B192">
        <v>345.4</v>
      </c>
      <c r="C192">
        <v>93.75</v>
      </c>
      <c r="D192">
        <v>744</v>
      </c>
      <c r="E192">
        <v>7440</v>
      </c>
      <c r="F192">
        <f t="shared" si="9"/>
        <v>0.61404444444444439</v>
      </c>
    </row>
    <row r="193" spans="1:6" x14ac:dyDescent="0.25">
      <c r="A193">
        <v>746</v>
      </c>
      <c r="B193">
        <v>317.89999999999998</v>
      </c>
      <c r="C193">
        <v>89.087999999999994</v>
      </c>
      <c r="D193">
        <v>746</v>
      </c>
      <c r="E193">
        <v>7460</v>
      </c>
      <c r="F193">
        <f t="shared" si="9"/>
        <v>0.59313585290129733</v>
      </c>
    </row>
    <row r="194" spans="1:6" x14ac:dyDescent="0.25">
      <c r="A194">
        <v>748</v>
      </c>
      <c r="B194">
        <v>324.10000000000002</v>
      </c>
      <c r="C194">
        <v>92.129000000000005</v>
      </c>
      <c r="D194">
        <v>748</v>
      </c>
      <c r="E194">
        <v>7480</v>
      </c>
      <c r="F194">
        <f t="shared" si="9"/>
        <v>0.58318018741797928</v>
      </c>
    </row>
    <row r="195" spans="1:6" x14ac:dyDescent="0.25">
      <c r="A195">
        <v>750</v>
      </c>
      <c r="B195">
        <v>288.8</v>
      </c>
      <c r="C195">
        <v>85.224999999999994</v>
      </c>
      <c r="D195">
        <v>750</v>
      </c>
      <c r="E195">
        <v>7500</v>
      </c>
      <c r="F195">
        <f t="shared" si="9"/>
        <v>0.56026126918940067</v>
      </c>
    </row>
    <row r="196" spans="1:6" x14ac:dyDescent="0.25">
      <c r="A196">
        <v>752</v>
      </c>
      <c r="B196">
        <v>250.6</v>
      </c>
      <c r="C196">
        <v>76.757999999999996</v>
      </c>
      <c r="D196">
        <v>752</v>
      </c>
      <c r="E196">
        <v>7520</v>
      </c>
      <c r="F196">
        <f t="shared" si="9"/>
        <v>0.53834571543724319</v>
      </c>
    </row>
    <row r="197" spans="1:6" x14ac:dyDescent="0.25">
      <c r="A197">
        <v>754</v>
      </c>
      <c r="B197">
        <v>243.1</v>
      </c>
      <c r="C197">
        <v>77.694999999999993</v>
      </c>
      <c r="D197">
        <v>754</v>
      </c>
      <c r="E197">
        <v>7540</v>
      </c>
      <c r="F197">
        <f t="shared" si="9"/>
        <v>0.51456735111432639</v>
      </c>
    </row>
    <row r="198" spans="1:6" x14ac:dyDescent="0.25">
      <c r="A198">
        <v>756</v>
      </c>
      <c r="B198">
        <v>236.4</v>
      </c>
      <c r="C198">
        <v>76.510000000000005</v>
      </c>
      <c r="D198">
        <v>756</v>
      </c>
      <c r="E198">
        <v>7560</v>
      </c>
      <c r="F198">
        <f t="shared" si="9"/>
        <v>0.50679131060780513</v>
      </c>
    </row>
    <row r="199" spans="1:6" x14ac:dyDescent="0.25">
      <c r="A199">
        <v>758</v>
      </c>
      <c r="B199">
        <v>215</v>
      </c>
      <c r="C199">
        <v>72.572999999999993</v>
      </c>
      <c r="D199">
        <v>758</v>
      </c>
      <c r="E199">
        <v>7580</v>
      </c>
      <c r="F199">
        <f t="shared" si="9"/>
        <v>0.48463621398844814</v>
      </c>
    </row>
    <row r="200" spans="1:6" x14ac:dyDescent="0.25">
      <c r="A200">
        <v>760</v>
      </c>
      <c r="B200">
        <v>190</v>
      </c>
      <c r="C200">
        <v>66.281000000000006</v>
      </c>
      <c r="D200">
        <v>760</v>
      </c>
      <c r="E200">
        <v>7600</v>
      </c>
      <c r="F200">
        <f t="shared" si="9"/>
        <v>0.46770567734343166</v>
      </c>
    </row>
    <row r="201" spans="1:6" x14ac:dyDescent="0.25">
      <c r="A201">
        <v>762</v>
      </c>
      <c r="B201">
        <v>173.86</v>
      </c>
      <c r="C201">
        <v>63.017000000000003</v>
      </c>
      <c r="D201">
        <v>762</v>
      </c>
      <c r="E201">
        <v>7620</v>
      </c>
      <c r="F201">
        <f t="shared" si="9"/>
        <v>0.44896104983877827</v>
      </c>
    </row>
    <row r="202" spans="1:6" x14ac:dyDescent="0.25">
      <c r="A202">
        <v>764</v>
      </c>
      <c r="B202">
        <v>154.22999999999999</v>
      </c>
      <c r="C202">
        <v>57.023000000000003</v>
      </c>
      <c r="D202">
        <v>764</v>
      </c>
      <c r="E202">
        <v>7640</v>
      </c>
      <c r="F202">
        <f t="shared" si="9"/>
        <v>0.43898241482976513</v>
      </c>
    </row>
    <row r="203" spans="1:6" x14ac:dyDescent="0.25">
      <c r="A203">
        <v>766</v>
      </c>
      <c r="B203">
        <v>171.84</v>
      </c>
      <c r="C203">
        <v>65.807000000000002</v>
      </c>
      <c r="D203">
        <v>766</v>
      </c>
      <c r="E203">
        <v>7660</v>
      </c>
      <c r="F203">
        <f t="shared" si="9"/>
        <v>0.42271249644055653</v>
      </c>
    </row>
    <row r="204" spans="1:6" x14ac:dyDescent="0.25">
      <c r="A204">
        <v>768</v>
      </c>
      <c r="B204">
        <v>149.25</v>
      </c>
      <c r="C204">
        <v>60.353000000000002</v>
      </c>
      <c r="D204">
        <v>768</v>
      </c>
      <c r="E204">
        <v>7680</v>
      </c>
      <c r="F204">
        <f t="shared" si="9"/>
        <v>0.39927851556674893</v>
      </c>
    </row>
    <row r="205" spans="1:6" x14ac:dyDescent="0.25">
      <c r="A205">
        <v>770</v>
      </c>
      <c r="B205">
        <v>142.22999999999999</v>
      </c>
      <c r="C205">
        <v>59.731999999999999</v>
      </c>
      <c r="D205">
        <v>770</v>
      </c>
      <c r="E205">
        <v>7700</v>
      </c>
      <c r="F205">
        <f t="shared" si="9"/>
        <v>0.38345562560388785</v>
      </c>
    </row>
    <row r="206" spans="1:6" x14ac:dyDescent="0.25">
      <c r="A206">
        <v>772</v>
      </c>
      <c r="B206">
        <v>132.55000000000001</v>
      </c>
      <c r="C206">
        <v>58.606999999999999</v>
      </c>
      <c r="D206">
        <v>772</v>
      </c>
      <c r="E206">
        <v>7720</v>
      </c>
      <c r="F206">
        <f t="shared" si="9"/>
        <v>0.36327425918016659</v>
      </c>
    </row>
    <row r="207" spans="1:6" x14ac:dyDescent="0.25">
      <c r="A207">
        <v>774</v>
      </c>
      <c r="B207">
        <v>115.14</v>
      </c>
      <c r="C207">
        <v>54.447000000000003</v>
      </c>
      <c r="D207">
        <v>774</v>
      </c>
      <c r="E207">
        <v>7740</v>
      </c>
      <c r="F207">
        <f t="shared" si="9"/>
        <v>0.33879188110249592</v>
      </c>
    </row>
    <row r="208" spans="1:6" x14ac:dyDescent="0.25">
      <c r="A208">
        <v>776</v>
      </c>
      <c r="B208">
        <v>97.12</v>
      </c>
      <c r="C208">
        <v>49.915999999999997</v>
      </c>
      <c r="D208">
        <v>776</v>
      </c>
      <c r="E208">
        <v>7760</v>
      </c>
      <c r="F208">
        <f t="shared" si="9"/>
        <v>0.31090582694390495</v>
      </c>
    </row>
    <row r="209" spans="1:6" x14ac:dyDescent="0.25">
      <c r="A209">
        <v>778</v>
      </c>
      <c r="B209">
        <v>84.91</v>
      </c>
      <c r="C209">
        <v>47.417999999999999</v>
      </c>
      <c r="D209">
        <v>778</v>
      </c>
      <c r="E209">
        <v>7780</v>
      </c>
      <c r="F209">
        <f t="shared" si="9"/>
        <v>0.28540244986311641</v>
      </c>
    </row>
    <row r="210" spans="1:6" x14ac:dyDescent="0.25">
      <c r="A210">
        <v>780</v>
      </c>
      <c r="B210">
        <v>74.27</v>
      </c>
      <c r="C210">
        <v>46.195</v>
      </c>
      <c r="D210">
        <v>780</v>
      </c>
      <c r="E210">
        <v>7800</v>
      </c>
      <c r="F210">
        <f t="shared" si="9"/>
        <v>0.25559098692554694</v>
      </c>
    </row>
    <row r="211" spans="1:6" x14ac:dyDescent="0.25">
      <c r="A211">
        <v>782</v>
      </c>
      <c r="B211">
        <v>62.4</v>
      </c>
      <c r="C211">
        <v>44.395000000000003</v>
      </c>
      <c r="D211">
        <v>782</v>
      </c>
      <c r="E211">
        <v>7820</v>
      </c>
      <c r="F211">
        <f t="shared" si="9"/>
        <v>0.22287710679153575</v>
      </c>
    </row>
    <row r="212" spans="1:6" x14ac:dyDescent="0.25">
      <c r="A212">
        <v>784</v>
      </c>
      <c r="B212">
        <v>50.92</v>
      </c>
      <c r="C212">
        <v>41.595999999999997</v>
      </c>
      <c r="D212">
        <v>784</v>
      </c>
      <c r="E212">
        <v>7840</v>
      </c>
      <c r="F212">
        <f t="shared" si="9"/>
        <v>0.19361653691190872</v>
      </c>
    </row>
    <row r="213" spans="1:6" x14ac:dyDescent="0.25">
      <c r="A213">
        <v>786</v>
      </c>
      <c r="B213">
        <v>41.63</v>
      </c>
      <c r="C213">
        <v>39.529000000000003</v>
      </c>
      <c r="D213">
        <v>786</v>
      </c>
      <c r="E213">
        <v>7860</v>
      </c>
      <c r="F213">
        <f t="shared" si="9"/>
        <v>0.16614593582435722</v>
      </c>
    </row>
    <row r="214" spans="1:6" x14ac:dyDescent="0.25">
      <c r="A214">
        <v>788</v>
      </c>
      <c r="B214">
        <v>35.92</v>
      </c>
      <c r="C214">
        <v>42.091999999999999</v>
      </c>
      <c r="D214">
        <v>788</v>
      </c>
      <c r="E214">
        <v>7880</v>
      </c>
      <c r="F214">
        <f t="shared" si="9"/>
        <v>0.13428646267229</v>
      </c>
    </row>
    <row r="215" spans="1:6" x14ac:dyDescent="0.25">
      <c r="A215">
        <v>790</v>
      </c>
      <c r="B215">
        <v>25.64</v>
      </c>
      <c r="C215">
        <v>36.031999999999996</v>
      </c>
      <c r="D215">
        <v>790</v>
      </c>
      <c r="E215">
        <v>7900</v>
      </c>
      <c r="F215">
        <f t="shared" si="9"/>
        <v>0.11169256019965378</v>
      </c>
    </row>
    <row r="216" spans="1:6" x14ac:dyDescent="0.25">
      <c r="A216">
        <v>792</v>
      </c>
      <c r="B216">
        <v>19.29</v>
      </c>
      <c r="C216">
        <v>31.792999999999999</v>
      </c>
      <c r="D216">
        <v>792</v>
      </c>
      <c r="E216">
        <v>7920</v>
      </c>
      <c r="F216">
        <f t="shared" si="9"/>
        <v>9.4994228765813704E-2</v>
      </c>
    </row>
    <row r="217" spans="1:6" x14ac:dyDescent="0.25">
      <c r="A217">
        <v>794</v>
      </c>
      <c r="B217">
        <v>15.228999999999999</v>
      </c>
      <c r="C217">
        <v>31.858000000000001</v>
      </c>
      <c r="D217">
        <v>794</v>
      </c>
      <c r="E217">
        <v>7940</v>
      </c>
      <c r="F217">
        <f t="shared" si="9"/>
        <v>7.4654168300043025E-2</v>
      </c>
    </row>
    <row r="218" spans="1:6" x14ac:dyDescent="0.25">
      <c r="A218">
        <v>796</v>
      </c>
      <c r="B218">
        <v>11.861000000000001</v>
      </c>
      <c r="C218">
        <v>28.823</v>
      </c>
      <c r="D218">
        <v>796</v>
      </c>
      <c r="E218">
        <v>7960</v>
      </c>
      <c r="F218">
        <f t="shared" si="9"/>
        <v>6.4104828343221856E-2</v>
      </c>
    </row>
    <row r="219" spans="1:6" x14ac:dyDescent="0.25">
      <c r="A219">
        <v>798</v>
      </c>
      <c r="B219">
        <v>9.593</v>
      </c>
      <c r="C219">
        <v>28.515999999999998</v>
      </c>
      <c r="D219">
        <v>798</v>
      </c>
      <c r="E219">
        <v>7980</v>
      </c>
      <c r="F219">
        <f t="shared" si="9"/>
        <v>5.2273867443190666E-2</v>
      </c>
    </row>
    <row r="220" spans="1:6" x14ac:dyDescent="0.25">
      <c r="A220">
        <v>800</v>
      </c>
      <c r="B220">
        <v>8.1189999999999998</v>
      </c>
      <c r="C220">
        <v>28.065000000000001</v>
      </c>
      <c r="D220">
        <v>800</v>
      </c>
      <c r="E220">
        <v>8000</v>
      </c>
      <c r="F220">
        <f t="shared" si="9"/>
        <v>4.4840370568323532E-2</v>
      </c>
    </row>
    <row r="221" spans="1:6" x14ac:dyDescent="0.25">
      <c r="A221">
        <v>802</v>
      </c>
      <c r="B221">
        <v>6.4710000000000001</v>
      </c>
      <c r="C221">
        <v>26.024999999999999</v>
      </c>
      <c r="D221">
        <v>802</v>
      </c>
      <c r="E221">
        <v>8020</v>
      </c>
      <c r="F221">
        <f t="shared" si="9"/>
        <v>3.8443947767468935E-2</v>
      </c>
    </row>
    <row r="222" spans="1:6" x14ac:dyDescent="0.25">
      <c r="A222">
        <v>804</v>
      </c>
      <c r="B222">
        <v>5.62</v>
      </c>
      <c r="C222">
        <v>25.562999999999999</v>
      </c>
      <c r="D222">
        <v>804</v>
      </c>
      <c r="E222">
        <v>8040</v>
      </c>
      <c r="F222">
        <f t="shared" si="9"/>
        <v>3.3907059779925239E-2</v>
      </c>
    </row>
    <row r="223" spans="1:6" x14ac:dyDescent="0.25">
      <c r="A223">
        <v>806</v>
      </c>
      <c r="B223">
        <v>4.83</v>
      </c>
      <c r="C223">
        <v>21.663</v>
      </c>
      <c r="D223">
        <v>806</v>
      </c>
      <c r="E223">
        <v>8060</v>
      </c>
      <c r="F223">
        <f t="shared" si="9"/>
        <v>3.4301662884961594E-2</v>
      </c>
    </row>
    <row r="224" spans="1:6" x14ac:dyDescent="0.25">
      <c r="A224">
        <v>808</v>
      </c>
      <c r="B224">
        <v>4.5739999999999998</v>
      </c>
      <c r="C224">
        <v>23.588999999999999</v>
      </c>
      <c r="D224">
        <v>808</v>
      </c>
      <c r="E224">
        <v>8080</v>
      </c>
      <c r="F224">
        <f t="shared" si="9"/>
        <v>2.9757535082008773E-2</v>
      </c>
    </row>
    <row r="225" spans="1:6" x14ac:dyDescent="0.25">
      <c r="A225">
        <v>810</v>
      </c>
      <c r="B225">
        <v>4.2709999999999999</v>
      </c>
      <c r="C225">
        <v>20.167000000000002</v>
      </c>
      <c r="D225">
        <v>810</v>
      </c>
      <c r="E225">
        <v>8100</v>
      </c>
      <c r="F225">
        <f t="shared" si="9"/>
        <v>3.24208905025751E-2</v>
      </c>
    </row>
    <row r="226" spans="1:6" x14ac:dyDescent="0.25">
      <c r="A226" t="s">
        <v>81</v>
      </c>
    </row>
    <row r="227" spans="1:6" x14ac:dyDescent="0.25">
      <c r="A227">
        <v>650</v>
      </c>
      <c r="B227">
        <v>1521.2</v>
      </c>
      <c r="C227">
        <v>101.58199999999999</v>
      </c>
      <c r="D227">
        <v>650</v>
      </c>
      <c r="E227">
        <v>6500</v>
      </c>
      <c r="F227">
        <f t="shared" si="9"/>
        <v>2.856787165503277</v>
      </c>
    </row>
    <row r="228" spans="1:6" x14ac:dyDescent="0.25">
      <c r="A228">
        <v>652</v>
      </c>
      <c r="B228">
        <v>1513.1</v>
      </c>
      <c r="C228">
        <v>108.78400000000001</v>
      </c>
      <c r="D228">
        <v>652</v>
      </c>
      <c r="E228">
        <v>6520</v>
      </c>
      <c r="F228">
        <f t="shared" si="9"/>
        <v>2.6453107503178468</v>
      </c>
    </row>
    <row r="229" spans="1:6" x14ac:dyDescent="0.25">
      <c r="A229">
        <v>654</v>
      </c>
      <c r="B229">
        <v>1344.2</v>
      </c>
      <c r="C229">
        <v>106.369</v>
      </c>
      <c r="D229">
        <v>654</v>
      </c>
      <c r="E229">
        <v>6540</v>
      </c>
      <c r="F229">
        <f t="shared" si="9"/>
        <v>2.3960327591938553</v>
      </c>
    </row>
    <row r="230" spans="1:6" x14ac:dyDescent="0.25">
      <c r="A230">
        <v>656</v>
      </c>
      <c r="B230">
        <v>1220.4000000000001</v>
      </c>
      <c r="C230">
        <v>105.05500000000001</v>
      </c>
      <c r="D230">
        <v>656</v>
      </c>
      <c r="E230">
        <v>6560</v>
      </c>
      <c r="F230">
        <f t="shared" si="9"/>
        <v>2.1958532754619822</v>
      </c>
    </row>
    <row r="231" spans="1:6" x14ac:dyDescent="0.25">
      <c r="A231">
        <v>658</v>
      </c>
      <c r="B231">
        <v>1210</v>
      </c>
      <c r="C231">
        <v>112.434</v>
      </c>
      <c r="D231">
        <v>658</v>
      </c>
      <c r="E231">
        <v>6580</v>
      </c>
      <c r="F231">
        <f t="shared" si="9"/>
        <v>2.0280726124608437</v>
      </c>
    </row>
    <row r="232" spans="1:6" x14ac:dyDescent="0.25">
      <c r="A232">
        <v>660</v>
      </c>
      <c r="B232">
        <v>1066.3</v>
      </c>
      <c r="C232">
        <v>107.79300000000001</v>
      </c>
      <c r="D232">
        <v>660</v>
      </c>
      <c r="E232">
        <v>6600</v>
      </c>
      <c r="F232">
        <f t="shared" si="9"/>
        <v>1.8585172647124719</v>
      </c>
    </row>
    <row r="233" spans="1:6" x14ac:dyDescent="0.25">
      <c r="A233">
        <v>662</v>
      </c>
      <c r="B233">
        <v>1015.3</v>
      </c>
      <c r="C233">
        <v>109.505</v>
      </c>
      <c r="D233">
        <v>662</v>
      </c>
      <c r="E233">
        <v>6620</v>
      </c>
      <c r="F233">
        <f t="shared" si="9"/>
        <v>1.7366973131356966</v>
      </c>
    </row>
    <row r="234" spans="1:6" x14ac:dyDescent="0.25">
      <c r="A234">
        <v>664</v>
      </c>
      <c r="B234">
        <v>990</v>
      </c>
      <c r="C234">
        <v>113.361</v>
      </c>
      <c r="D234">
        <v>664</v>
      </c>
      <c r="E234">
        <v>6640</v>
      </c>
      <c r="F234">
        <f t="shared" si="9"/>
        <v>1.6308917358905546</v>
      </c>
    </row>
    <row r="235" spans="1:6" x14ac:dyDescent="0.25">
      <c r="A235">
        <v>666</v>
      </c>
      <c r="B235">
        <v>902.9</v>
      </c>
      <c r="C235">
        <v>108.182</v>
      </c>
      <c r="D235">
        <v>666</v>
      </c>
      <c r="E235">
        <v>6660</v>
      </c>
      <c r="F235">
        <f t="shared" si="9"/>
        <v>1.5539323316957301</v>
      </c>
    </row>
    <row r="236" spans="1:6" x14ac:dyDescent="0.25">
      <c r="A236">
        <v>668</v>
      </c>
      <c r="B236">
        <v>938.4</v>
      </c>
      <c r="C236">
        <v>116.515</v>
      </c>
      <c r="D236">
        <v>668</v>
      </c>
      <c r="E236">
        <v>6680</v>
      </c>
      <c r="F236">
        <f t="shared" si="9"/>
        <v>1.4950350768231375</v>
      </c>
    </row>
    <row r="237" spans="1:6" x14ac:dyDescent="0.25">
      <c r="A237">
        <v>670</v>
      </c>
      <c r="B237">
        <v>876.4</v>
      </c>
      <c r="C237">
        <v>112.902</v>
      </c>
      <c r="D237">
        <v>670</v>
      </c>
      <c r="E237">
        <v>6700</v>
      </c>
      <c r="F237">
        <f t="shared" si="9"/>
        <v>1.4366388813756585</v>
      </c>
    </row>
    <row r="238" spans="1:6" x14ac:dyDescent="0.25">
      <c r="A238">
        <v>672</v>
      </c>
      <c r="B238">
        <v>905.4</v>
      </c>
      <c r="C238">
        <v>120.889</v>
      </c>
      <c r="D238">
        <v>672</v>
      </c>
      <c r="E238">
        <v>6720</v>
      </c>
      <c r="F238">
        <f t="shared" si="9"/>
        <v>1.381993871591767</v>
      </c>
    </row>
    <row r="239" spans="1:6" x14ac:dyDescent="0.25">
      <c r="A239">
        <v>674</v>
      </c>
      <c r="B239">
        <v>827.1</v>
      </c>
      <c r="C239">
        <v>113.758</v>
      </c>
      <c r="D239">
        <v>674</v>
      </c>
      <c r="E239">
        <v>6740</v>
      </c>
      <c r="F239">
        <f t="shared" si="9"/>
        <v>1.3376357318046646</v>
      </c>
    </row>
    <row r="240" spans="1:6" x14ac:dyDescent="0.25">
      <c r="A240">
        <v>676</v>
      </c>
      <c r="B240">
        <v>768.8</v>
      </c>
      <c r="C240">
        <v>108.669</v>
      </c>
      <c r="D240">
        <v>676</v>
      </c>
      <c r="E240">
        <v>6760</v>
      </c>
      <c r="F240">
        <f t="shared" si="9"/>
        <v>1.2977250660915309</v>
      </c>
    </row>
    <row r="241" spans="1:6" x14ac:dyDescent="0.25">
      <c r="A241">
        <v>678</v>
      </c>
      <c r="B241">
        <v>748.4</v>
      </c>
      <c r="C241">
        <v>107.354</v>
      </c>
      <c r="D241">
        <v>678</v>
      </c>
      <c r="E241">
        <v>6780</v>
      </c>
      <c r="F241">
        <f t="shared" si="9"/>
        <v>1.2749922333978128</v>
      </c>
    </row>
    <row r="242" spans="1:6" x14ac:dyDescent="0.25">
      <c r="A242">
        <v>680</v>
      </c>
      <c r="B242">
        <v>755.7</v>
      </c>
      <c r="C242">
        <v>111.526</v>
      </c>
      <c r="D242">
        <v>680</v>
      </c>
      <c r="E242">
        <v>6800</v>
      </c>
      <c r="F242">
        <f t="shared" si="9"/>
        <v>1.2356232416392485</v>
      </c>
    </row>
    <row r="243" spans="1:6" x14ac:dyDescent="0.25">
      <c r="A243">
        <v>682</v>
      </c>
      <c r="B243">
        <v>727.1</v>
      </c>
      <c r="C243">
        <v>110.188</v>
      </c>
      <c r="D243">
        <v>682</v>
      </c>
      <c r="E243">
        <v>6820</v>
      </c>
      <c r="F243">
        <f t="shared" si="9"/>
        <v>1.1997676698007043</v>
      </c>
    </row>
    <row r="244" spans="1:6" x14ac:dyDescent="0.25">
      <c r="A244">
        <v>684</v>
      </c>
      <c r="B244">
        <v>663.7</v>
      </c>
      <c r="C244">
        <v>102.482</v>
      </c>
      <c r="D244">
        <v>684</v>
      </c>
      <c r="E244">
        <v>6840</v>
      </c>
      <c r="F244">
        <f t="shared" si="9"/>
        <v>1.1740586936333763</v>
      </c>
    </row>
    <row r="245" spans="1:6" x14ac:dyDescent="0.25">
      <c r="A245">
        <v>686</v>
      </c>
      <c r="B245">
        <v>667.2</v>
      </c>
      <c r="C245">
        <v>104.11199999999999</v>
      </c>
      <c r="D245">
        <v>686</v>
      </c>
      <c r="E245">
        <v>6860</v>
      </c>
      <c r="F245">
        <f t="shared" si="9"/>
        <v>1.1583847133004557</v>
      </c>
    </row>
    <row r="246" spans="1:6" x14ac:dyDescent="0.25">
      <c r="A246">
        <v>688</v>
      </c>
      <c r="B246">
        <v>635.70000000000005</v>
      </c>
      <c r="C246">
        <v>102.654</v>
      </c>
      <c r="D246">
        <v>688</v>
      </c>
      <c r="E246">
        <v>6880</v>
      </c>
      <c r="F246">
        <f t="shared" ref="F246:F307" si="10">124*B246/C246/D246</f>
        <v>1.116116636558754</v>
      </c>
    </row>
    <row r="247" spans="1:6" x14ac:dyDescent="0.25">
      <c r="A247">
        <v>690</v>
      </c>
      <c r="B247">
        <v>641.29999999999995</v>
      </c>
      <c r="C247">
        <v>106.55</v>
      </c>
      <c r="D247">
        <v>690</v>
      </c>
      <c r="E247">
        <v>6900</v>
      </c>
      <c r="F247">
        <f t="shared" si="10"/>
        <v>1.081634124279953</v>
      </c>
    </row>
    <row r="248" spans="1:6" x14ac:dyDescent="0.25">
      <c r="A248">
        <v>692</v>
      </c>
      <c r="B248">
        <v>543.29999999999995</v>
      </c>
      <c r="C248">
        <v>91.7</v>
      </c>
      <c r="D248">
        <v>692</v>
      </c>
      <c r="E248">
        <v>6920</v>
      </c>
      <c r="F248">
        <f t="shared" si="10"/>
        <v>1.0616612351157644</v>
      </c>
    </row>
    <row r="249" spans="1:6" x14ac:dyDescent="0.25">
      <c r="A249">
        <v>694</v>
      </c>
      <c r="B249">
        <v>578.29999999999995</v>
      </c>
      <c r="C249">
        <v>99.924999999999997</v>
      </c>
      <c r="D249">
        <v>694</v>
      </c>
      <c r="E249">
        <v>6940</v>
      </c>
      <c r="F249">
        <f t="shared" si="10"/>
        <v>1.0340493122002885</v>
      </c>
    </row>
    <row r="250" spans="1:6" x14ac:dyDescent="0.25">
      <c r="A250">
        <v>696</v>
      </c>
      <c r="B250">
        <v>603.20000000000005</v>
      </c>
      <c r="C250">
        <v>105.53100000000001</v>
      </c>
      <c r="D250">
        <v>696</v>
      </c>
      <c r="E250">
        <v>6960</v>
      </c>
      <c r="F250">
        <f t="shared" si="10"/>
        <v>1.0183421617028803</v>
      </c>
    </row>
    <row r="251" spans="1:6" x14ac:dyDescent="0.25">
      <c r="A251">
        <v>698</v>
      </c>
      <c r="B251">
        <v>537.4</v>
      </c>
      <c r="C251">
        <v>96.373999999999995</v>
      </c>
      <c r="D251">
        <v>698</v>
      </c>
      <c r="E251">
        <v>6980</v>
      </c>
      <c r="F251">
        <f t="shared" si="10"/>
        <v>0.99061303851881233</v>
      </c>
    </row>
    <row r="252" spans="1:6" x14ac:dyDescent="0.25">
      <c r="A252">
        <v>700</v>
      </c>
      <c r="B252">
        <v>515.29999999999995</v>
      </c>
      <c r="C252">
        <v>95.210999999999999</v>
      </c>
      <c r="D252">
        <v>700</v>
      </c>
      <c r="E252">
        <v>7000</v>
      </c>
      <c r="F252">
        <f t="shared" si="10"/>
        <v>0.95873075890090731</v>
      </c>
    </row>
    <row r="253" spans="1:6" x14ac:dyDescent="0.25">
      <c r="A253">
        <v>702</v>
      </c>
      <c r="B253">
        <v>499.7</v>
      </c>
      <c r="C253">
        <v>93.61</v>
      </c>
      <c r="D253">
        <v>702</v>
      </c>
      <c r="E253">
        <v>7020</v>
      </c>
      <c r="F253">
        <f t="shared" si="10"/>
        <v>0.94291311682616019</v>
      </c>
    </row>
    <row r="254" spans="1:6" x14ac:dyDescent="0.25">
      <c r="A254">
        <v>704</v>
      </c>
      <c r="B254">
        <v>465.2</v>
      </c>
      <c r="C254">
        <v>89.046000000000006</v>
      </c>
      <c r="D254">
        <v>704</v>
      </c>
      <c r="E254">
        <v>7040</v>
      </c>
      <c r="F254">
        <f t="shared" si="10"/>
        <v>0.92018323522265288</v>
      </c>
    </row>
    <row r="255" spans="1:6" x14ac:dyDescent="0.25">
      <c r="A255">
        <v>706</v>
      </c>
      <c r="B255">
        <v>447.9</v>
      </c>
      <c r="C255">
        <v>87.156999999999996</v>
      </c>
      <c r="D255">
        <v>706</v>
      </c>
      <c r="E255">
        <v>7060</v>
      </c>
      <c r="F255">
        <f t="shared" si="10"/>
        <v>0.9026009232598099</v>
      </c>
    </row>
    <row r="256" spans="1:6" x14ac:dyDescent="0.25">
      <c r="A256">
        <v>708</v>
      </c>
      <c r="B256">
        <v>419.4</v>
      </c>
      <c r="C256">
        <v>82.475999999999999</v>
      </c>
      <c r="D256">
        <v>708</v>
      </c>
      <c r="E256">
        <v>7080</v>
      </c>
      <c r="F256">
        <f t="shared" si="10"/>
        <v>0.89061347892884712</v>
      </c>
    </row>
    <row r="257" spans="1:6" x14ac:dyDescent="0.25">
      <c r="A257">
        <v>710</v>
      </c>
      <c r="B257">
        <v>399.4</v>
      </c>
      <c r="C257">
        <v>79.504000000000005</v>
      </c>
      <c r="D257">
        <v>710</v>
      </c>
      <c r="E257">
        <v>7100</v>
      </c>
      <c r="F257">
        <f t="shared" si="10"/>
        <v>0.87736926691969064</v>
      </c>
    </row>
    <row r="258" spans="1:6" x14ac:dyDescent="0.25">
      <c r="A258">
        <v>712</v>
      </c>
      <c r="B258">
        <v>358.7</v>
      </c>
      <c r="C258">
        <v>72.998000000000005</v>
      </c>
      <c r="D258">
        <v>712</v>
      </c>
      <c r="E258">
        <v>7120</v>
      </c>
      <c r="F258">
        <f t="shared" si="10"/>
        <v>0.85577994902738586</v>
      </c>
    </row>
    <row r="259" spans="1:6" x14ac:dyDescent="0.25">
      <c r="A259">
        <v>714</v>
      </c>
      <c r="B259">
        <v>351.2</v>
      </c>
      <c r="C259">
        <v>72.27</v>
      </c>
      <c r="D259">
        <v>714</v>
      </c>
      <c r="E259">
        <v>7140</v>
      </c>
      <c r="F259">
        <f t="shared" si="10"/>
        <v>0.84395623477009452</v>
      </c>
    </row>
    <row r="260" spans="1:6" x14ac:dyDescent="0.25">
      <c r="A260">
        <v>716</v>
      </c>
      <c r="B260">
        <v>349.4</v>
      </c>
      <c r="C260">
        <v>72.918999999999997</v>
      </c>
      <c r="D260">
        <v>716</v>
      </c>
      <c r="E260">
        <v>7160</v>
      </c>
      <c r="F260">
        <f t="shared" si="10"/>
        <v>0.82983330167911884</v>
      </c>
    </row>
    <row r="261" spans="1:6" x14ac:dyDescent="0.25">
      <c r="A261">
        <v>718</v>
      </c>
      <c r="B261">
        <v>339.4</v>
      </c>
      <c r="C261">
        <v>71.989000000000004</v>
      </c>
      <c r="D261">
        <v>718</v>
      </c>
      <c r="E261">
        <v>7180</v>
      </c>
      <c r="F261">
        <f t="shared" si="10"/>
        <v>0.81422219759587999</v>
      </c>
    </row>
    <row r="262" spans="1:6" x14ac:dyDescent="0.25">
      <c r="A262">
        <v>720</v>
      </c>
      <c r="B262">
        <v>349.9</v>
      </c>
      <c r="C262">
        <v>74.997</v>
      </c>
      <c r="D262">
        <v>720</v>
      </c>
      <c r="E262">
        <v>7200</v>
      </c>
      <c r="F262">
        <f t="shared" si="10"/>
        <v>0.80350621432264691</v>
      </c>
    </row>
    <row r="263" spans="1:6" x14ac:dyDescent="0.25">
      <c r="A263">
        <v>722</v>
      </c>
      <c r="B263">
        <v>309.10000000000002</v>
      </c>
      <c r="C263">
        <v>67.415999999999997</v>
      </c>
      <c r="D263">
        <v>722</v>
      </c>
      <c r="E263">
        <v>7220</v>
      </c>
      <c r="F263">
        <f t="shared" si="10"/>
        <v>0.78744551134445517</v>
      </c>
    </row>
    <row r="264" spans="1:6" x14ac:dyDescent="0.25">
      <c r="A264">
        <v>724</v>
      </c>
      <c r="B264">
        <v>291.5</v>
      </c>
      <c r="C264">
        <v>64.311000000000007</v>
      </c>
      <c r="D264">
        <v>724</v>
      </c>
      <c r="E264">
        <v>7240</v>
      </c>
      <c r="F264">
        <f t="shared" si="10"/>
        <v>0.77631220731509198</v>
      </c>
    </row>
    <row r="265" spans="1:6" x14ac:dyDescent="0.25">
      <c r="A265">
        <v>726</v>
      </c>
      <c r="B265">
        <v>268.10000000000002</v>
      </c>
      <c r="C265">
        <v>60.054000000000002</v>
      </c>
      <c r="D265">
        <v>726</v>
      </c>
      <c r="E265">
        <v>7260</v>
      </c>
      <c r="F265">
        <f t="shared" si="10"/>
        <v>0.76250015940658011</v>
      </c>
    </row>
    <row r="266" spans="1:6" x14ac:dyDescent="0.25">
      <c r="A266">
        <v>728</v>
      </c>
      <c r="B266">
        <v>268.2</v>
      </c>
      <c r="C266">
        <v>60.747999999999998</v>
      </c>
      <c r="D266">
        <v>728</v>
      </c>
      <c r="E266">
        <v>7280</v>
      </c>
      <c r="F266">
        <f t="shared" si="10"/>
        <v>0.7519987091331003</v>
      </c>
    </row>
    <row r="267" spans="1:6" x14ac:dyDescent="0.25">
      <c r="A267">
        <v>730</v>
      </c>
      <c r="B267">
        <v>264.39999999999998</v>
      </c>
      <c r="C267">
        <v>60.209000000000003</v>
      </c>
      <c r="D267">
        <v>730</v>
      </c>
      <c r="E267">
        <v>7300</v>
      </c>
      <c r="F267">
        <f t="shared" si="10"/>
        <v>0.74593135281964162</v>
      </c>
    </row>
    <row r="268" spans="1:6" x14ac:dyDescent="0.25">
      <c r="A268">
        <v>732</v>
      </c>
      <c r="B268">
        <v>239.7</v>
      </c>
      <c r="C268">
        <v>55.945999999999998</v>
      </c>
      <c r="D268">
        <v>732</v>
      </c>
      <c r="E268">
        <v>7320</v>
      </c>
      <c r="F268">
        <f t="shared" si="10"/>
        <v>0.72578768871388266</v>
      </c>
    </row>
    <row r="269" spans="1:6" x14ac:dyDescent="0.25">
      <c r="A269">
        <v>734</v>
      </c>
      <c r="B269">
        <v>228.8</v>
      </c>
      <c r="C269">
        <v>54.048999999999999</v>
      </c>
      <c r="D269">
        <v>734</v>
      </c>
      <c r="E269">
        <v>7340</v>
      </c>
      <c r="F269">
        <f t="shared" si="10"/>
        <v>0.71514479519366403</v>
      </c>
    </row>
    <row r="270" spans="1:6" x14ac:dyDescent="0.25">
      <c r="A270">
        <v>736</v>
      </c>
      <c r="B270">
        <v>216</v>
      </c>
      <c r="C270">
        <v>52.524000000000001</v>
      </c>
      <c r="D270">
        <v>736</v>
      </c>
      <c r="E270">
        <v>7360</v>
      </c>
      <c r="F270">
        <f t="shared" si="10"/>
        <v>0.69285096999135798</v>
      </c>
    </row>
    <row r="271" spans="1:6" x14ac:dyDescent="0.25">
      <c r="A271">
        <v>738</v>
      </c>
      <c r="B271">
        <v>215</v>
      </c>
      <c r="C271">
        <v>52.94</v>
      </c>
      <c r="D271">
        <v>738</v>
      </c>
      <c r="E271">
        <v>7380</v>
      </c>
      <c r="F271">
        <f t="shared" si="10"/>
        <v>0.68236987621104017</v>
      </c>
    </row>
    <row r="272" spans="1:6" x14ac:dyDescent="0.25">
      <c r="A272">
        <v>740</v>
      </c>
      <c r="B272">
        <v>202</v>
      </c>
      <c r="C272">
        <v>50.826999999999998</v>
      </c>
      <c r="D272">
        <v>740</v>
      </c>
      <c r="E272">
        <v>7400</v>
      </c>
      <c r="F272">
        <f t="shared" si="10"/>
        <v>0.66595802720303476</v>
      </c>
    </row>
    <row r="273" spans="1:6" x14ac:dyDescent="0.25">
      <c r="A273">
        <v>742</v>
      </c>
      <c r="B273">
        <v>189.2</v>
      </c>
      <c r="C273">
        <v>48.658000000000001</v>
      </c>
      <c r="D273">
        <v>742</v>
      </c>
      <c r="E273">
        <v>7420</v>
      </c>
      <c r="F273">
        <f t="shared" si="10"/>
        <v>0.6498074076404774</v>
      </c>
    </row>
    <row r="274" spans="1:6" x14ac:dyDescent="0.25">
      <c r="A274">
        <v>744</v>
      </c>
      <c r="B274">
        <v>176.36</v>
      </c>
      <c r="C274">
        <v>46.640999999999998</v>
      </c>
      <c r="D274">
        <v>744</v>
      </c>
      <c r="E274">
        <v>7440</v>
      </c>
      <c r="F274">
        <f t="shared" si="10"/>
        <v>0.63020375492235026</v>
      </c>
    </row>
    <row r="275" spans="1:6" x14ac:dyDescent="0.25">
      <c r="A275">
        <v>746</v>
      </c>
      <c r="B275">
        <v>165.53</v>
      </c>
      <c r="C275">
        <v>44.798000000000002</v>
      </c>
      <c r="D275">
        <v>746</v>
      </c>
      <c r="E275">
        <v>7460</v>
      </c>
      <c r="F275">
        <f t="shared" si="10"/>
        <v>0.61418746312760275</v>
      </c>
    </row>
    <row r="276" spans="1:6" x14ac:dyDescent="0.25">
      <c r="A276">
        <v>748</v>
      </c>
      <c r="B276">
        <v>170.11</v>
      </c>
      <c r="C276">
        <v>47.295000000000002</v>
      </c>
      <c r="D276">
        <v>748</v>
      </c>
      <c r="E276">
        <v>7480</v>
      </c>
      <c r="F276">
        <f t="shared" si="10"/>
        <v>0.59625866319771292</v>
      </c>
    </row>
    <row r="277" spans="1:6" x14ac:dyDescent="0.25">
      <c r="A277">
        <v>750</v>
      </c>
      <c r="B277">
        <v>152.66999999999999</v>
      </c>
      <c r="C277">
        <v>44.457999999999998</v>
      </c>
      <c r="D277">
        <v>750</v>
      </c>
      <c r="E277">
        <v>7500</v>
      </c>
      <c r="F277">
        <f t="shared" si="10"/>
        <v>0.56775923343380263</v>
      </c>
    </row>
    <row r="278" spans="1:6" x14ac:dyDescent="0.25">
      <c r="A278">
        <v>752</v>
      </c>
      <c r="B278">
        <v>134.81</v>
      </c>
      <c r="C278">
        <v>40.152000000000001</v>
      </c>
      <c r="D278">
        <v>752</v>
      </c>
      <c r="E278">
        <v>7520</v>
      </c>
      <c r="F278">
        <f t="shared" si="10"/>
        <v>0.55362892285909282</v>
      </c>
    </row>
    <row r="279" spans="1:6" x14ac:dyDescent="0.25">
      <c r="A279">
        <v>754</v>
      </c>
      <c r="B279">
        <v>133.74</v>
      </c>
      <c r="C279">
        <v>42.012999999999998</v>
      </c>
      <c r="D279">
        <v>754</v>
      </c>
      <c r="E279">
        <v>7540</v>
      </c>
      <c r="F279">
        <f t="shared" si="10"/>
        <v>0.52351359478792125</v>
      </c>
    </row>
    <row r="280" spans="1:6" x14ac:dyDescent="0.25">
      <c r="A280">
        <v>756</v>
      </c>
      <c r="B280">
        <v>130.57</v>
      </c>
      <c r="C280">
        <v>41.912999999999997</v>
      </c>
      <c r="D280">
        <v>756</v>
      </c>
      <c r="E280">
        <v>7560</v>
      </c>
      <c r="F280">
        <f t="shared" si="10"/>
        <v>0.51096899258567474</v>
      </c>
    </row>
    <row r="281" spans="1:6" x14ac:dyDescent="0.25">
      <c r="A281">
        <v>758</v>
      </c>
      <c r="B281">
        <v>117.72</v>
      </c>
      <c r="C281">
        <v>39.396000000000001</v>
      </c>
      <c r="D281">
        <v>758</v>
      </c>
      <c r="E281">
        <v>7580</v>
      </c>
      <c r="F281">
        <f t="shared" si="10"/>
        <v>0.4888218430758276</v>
      </c>
    </row>
    <row r="282" spans="1:6" x14ac:dyDescent="0.25">
      <c r="A282">
        <v>760</v>
      </c>
      <c r="B282">
        <v>105.7</v>
      </c>
      <c r="C282">
        <v>36.042000000000002</v>
      </c>
      <c r="D282">
        <v>760</v>
      </c>
      <c r="E282">
        <v>7600</v>
      </c>
      <c r="F282">
        <f t="shared" si="10"/>
        <v>0.47849146755685618</v>
      </c>
    </row>
    <row r="283" spans="1:6" x14ac:dyDescent="0.25">
      <c r="A283">
        <v>762</v>
      </c>
      <c r="B283">
        <v>97.63</v>
      </c>
      <c r="C283">
        <v>34.353999999999999</v>
      </c>
      <c r="D283">
        <v>762</v>
      </c>
      <c r="E283">
        <v>7620</v>
      </c>
      <c r="F283">
        <f t="shared" si="10"/>
        <v>0.46245842079311017</v>
      </c>
    </row>
    <row r="284" spans="1:6" x14ac:dyDescent="0.25">
      <c r="A284">
        <v>764</v>
      </c>
      <c r="B284">
        <v>85.99</v>
      </c>
      <c r="C284">
        <v>31.084</v>
      </c>
      <c r="D284">
        <v>764</v>
      </c>
      <c r="E284">
        <v>7640</v>
      </c>
      <c r="F284">
        <f t="shared" si="10"/>
        <v>0.44899279843639356</v>
      </c>
    </row>
    <row r="285" spans="1:6" x14ac:dyDescent="0.25">
      <c r="A285">
        <v>766</v>
      </c>
      <c r="B285">
        <v>94.84</v>
      </c>
      <c r="C285">
        <v>36.148000000000003</v>
      </c>
      <c r="D285">
        <v>766</v>
      </c>
      <c r="E285">
        <v>7660</v>
      </c>
      <c r="F285">
        <f t="shared" si="10"/>
        <v>0.42471753056985628</v>
      </c>
    </row>
    <row r="286" spans="1:6" x14ac:dyDescent="0.25">
      <c r="A286">
        <v>768</v>
      </c>
      <c r="B286">
        <v>83.07</v>
      </c>
      <c r="C286">
        <v>32.786999999999999</v>
      </c>
      <c r="D286">
        <v>768</v>
      </c>
      <c r="E286">
        <v>7680</v>
      </c>
      <c r="F286">
        <f t="shared" si="10"/>
        <v>0.40907505261231586</v>
      </c>
    </row>
    <row r="287" spans="1:6" x14ac:dyDescent="0.25">
      <c r="A287">
        <v>770</v>
      </c>
      <c r="B287">
        <v>78.72</v>
      </c>
      <c r="C287">
        <v>32.527000000000001</v>
      </c>
      <c r="D287">
        <v>770</v>
      </c>
      <c r="E287">
        <v>7700</v>
      </c>
      <c r="F287">
        <f t="shared" si="10"/>
        <v>0.38973735705681478</v>
      </c>
    </row>
    <row r="288" spans="1:6" x14ac:dyDescent="0.25">
      <c r="A288">
        <v>772</v>
      </c>
      <c r="B288">
        <v>72.959999999999994</v>
      </c>
      <c r="C288">
        <v>31.596</v>
      </c>
      <c r="D288">
        <v>772</v>
      </c>
      <c r="E288">
        <v>7720</v>
      </c>
      <c r="F288">
        <f t="shared" si="10"/>
        <v>0.3709002320094299</v>
      </c>
    </row>
    <row r="289" spans="1:6" x14ac:dyDescent="0.25">
      <c r="A289">
        <v>774</v>
      </c>
      <c r="B289">
        <v>63.12</v>
      </c>
      <c r="C289">
        <v>29.350999999999999</v>
      </c>
      <c r="D289">
        <v>774</v>
      </c>
      <c r="E289">
        <v>7740</v>
      </c>
      <c r="F289">
        <f t="shared" si="10"/>
        <v>0.34452822943053063</v>
      </c>
    </row>
    <row r="290" spans="1:6" x14ac:dyDescent="0.25">
      <c r="A290">
        <v>776</v>
      </c>
      <c r="B290">
        <v>53.39</v>
      </c>
      <c r="C290">
        <v>26.922000000000001</v>
      </c>
      <c r="D290">
        <v>776</v>
      </c>
      <c r="E290">
        <v>7760</v>
      </c>
      <c r="F290">
        <f t="shared" si="10"/>
        <v>0.31689294081336156</v>
      </c>
    </row>
    <row r="291" spans="1:6" x14ac:dyDescent="0.25">
      <c r="A291">
        <v>778</v>
      </c>
      <c r="B291">
        <v>46.23</v>
      </c>
      <c r="C291">
        <v>25.655000000000001</v>
      </c>
      <c r="D291">
        <v>778</v>
      </c>
      <c r="E291">
        <v>7780</v>
      </c>
      <c r="F291">
        <f t="shared" si="10"/>
        <v>0.28720630032981637</v>
      </c>
    </row>
    <row r="292" spans="1:6" x14ac:dyDescent="0.25">
      <c r="A292">
        <v>780</v>
      </c>
      <c r="B292">
        <v>40.19</v>
      </c>
      <c r="C292">
        <v>24.895</v>
      </c>
      <c r="D292">
        <v>780</v>
      </c>
      <c r="E292">
        <v>7800</v>
      </c>
      <c r="F292">
        <f t="shared" si="10"/>
        <v>0.25664508886039311</v>
      </c>
    </row>
    <row r="293" spans="1:6" x14ac:dyDescent="0.25">
      <c r="A293">
        <v>782</v>
      </c>
      <c r="B293">
        <v>33.83</v>
      </c>
      <c r="C293">
        <v>23.789000000000001</v>
      </c>
      <c r="D293">
        <v>782</v>
      </c>
      <c r="E293">
        <v>7820</v>
      </c>
      <c r="F293">
        <f t="shared" si="10"/>
        <v>0.22549698709853111</v>
      </c>
    </row>
    <row r="294" spans="1:6" x14ac:dyDescent="0.25">
      <c r="A294">
        <v>784</v>
      </c>
      <c r="B294">
        <v>27.61</v>
      </c>
      <c r="C294">
        <v>22.253</v>
      </c>
      <c r="D294">
        <v>784</v>
      </c>
      <c r="E294">
        <v>7840</v>
      </c>
      <c r="F294">
        <f t="shared" si="10"/>
        <v>0.19623815912919787</v>
      </c>
    </row>
    <row r="295" spans="1:6" x14ac:dyDescent="0.25">
      <c r="A295">
        <v>786</v>
      </c>
      <c r="B295">
        <v>22.37</v>
      </c>
      <c r="C295">
        <v>21.225999999999999</v>
      </c>
      <c r="D295">
        <v>786</v>
      </c>
      <c r="E295">
        <v>7860</v>
      </c>
      <c r="F295">
        <f t="shared" si="10"/>
        <v>0.1662635171373914</v>
      </c>
    </row>
    <row r="296" spans="1:6" x14ac:dyDescent="0.25">
      <c r="A296">
        <v>788</v>
      </c>
      <c r="B296">
        <v>19.190000000000001</v>
      </c>
      <c r="C296">
        <v>22.395</v>
      </c>
      <c r="D296">
        <v>788</v>
      </c>
      <c r="E296">
        <v>7880</v>
      </c>
      <c r="F296">
        <f t="shared" si="10"/>
        <v>0.13484019615509715</v>
      </c>
    </row>
    <row r="297" spans="1:6" x14ac:dyDescent="0.25">
      <c r="A297">
        <v>790</v>
      </c>
      <c r="B297">
        <v>13.584</v>
      </c>
      <c r="C297">
        <v>19.231999999999999</v>
      </c>
      <c r="D297">
        <v>790</v>
      </c>
      <c r="E297">
        <v>7900</v>
      </c>
      <c r="F297">
        <f t="shared" si="10"/>
        <v>0.11086585648391921</v>
      </c>
    </row>
    <row r="298" spans="1:6" x14ac:dyDescent="0.25">
      <c r="A298">
        <v>792</v>
      </c>
      <c r="B298">
        <v>10.124000000000001</v>
      </c>
      <c r="C298">
        <v>17.018000000000001</v>
      </c>
      <c r="D298">
        <v>792</v>
      </c>
      <c r="E298">
        <v>7920</v>
      </c>
      <c r="F298">
        <f t="shared" si="10"/>
        <v>9.3140833650881827E-2</v>
      </c>
    </row>
    <row r="299" spans="1:6" x14ac:dyDescent="0.25">
      <c r="A299">
        <v>794</v>
      </c>
      <c r="B299">
        <v>7.95</v>
      </c>
      <c r="C299">
        <v>17.076000000000001</v>
      </c>
      <c r="D299">
        <v>794</v>
      </c>
      <c r="E299">
        <v>7940</v>
      </c>
      <c r="F299">
        <f t="shared" si="10"/>
        <v>7.2707994427638076E-2</v>
      </c>
    </row>
    <row r="300" spans="1:6" x14ac:dyDescent="0.25">
      <c r="A300">
        <v>796</v>
      </c>
      <c r="B300">
        <v>6.17</v>
      </c>
      <c r="C300">
        <v>15.442</v>
      </c>
      <c r="D300">
        <v>796</v>
      </c>
      <c r="E300">
        <v>7960</v>
      </c>
      <c r="F300">
        <f t="shared" si="10"/>
        <v>6.2242959389617436E-2</v>
      </c>
    </row>
    <row r="301" spans="1:6" x14ac:dyDescent="0.25">
      <c r="A301">
        <v>798</v>
      </c>
      <c r="B301">
        <v>4.9279999999999999</v>
      </c>
      <c r="C301">
        <v>15.368</v>
      </c>
      <c r="D301">
        <v>798</v>
      </c>
      <c r="E301">
        <v>7980</v>
      </c>
      <c r="F301">
        <f t="shared" si="10"/>
        <v>4.9827849164817299E-2</v>
      </c>
    </row>
    <row r="302" spans="1:6" x14ac:dyDescent="0.25">
      <c r="A302">
        <v>800</v>
      </c>
      <c r="B302">
        <v>4.1429999999999998</v>
      </c>
      <c r="C302">
        <v>15.23</v>
      </c>
      <c r="D302">
        <v>800</v>
      </c>
      <c r="E302">
        <v>8000</v>
      </c>
      <c r="F302">
        <f t="shared" si="10"/>
        <v>4.216447800393959E-2</v>
      </c>
    </row>
    <row r="303" spans="1:6" x14ac:dyDescent="0.25">
      <c r="A303">
        <v>802</v>
      </c>
      <c r="B303">
        <v>3.2730000000000001</v>
      </c>
      <c r="C303">
        <v>14.177</v>
      </c>
      <c r="D303">
        <v>802</v>
      </c>
      <c r="E303">
        <v>8020</v>
      </c>
      <c r="F303">
        <f t="shared" si="10"/>
        <v>3.5695131220407759E-2</v>
      </c>
    </row>
    <row r="304" spans="1:6" x14ac:dyDescent="0.25">
      <c r="A304">
        <v>804</v>
      </c>
      <c r="B304">
        <v>2.7949999999999999</v>
      </c>
      <c r="C304">
        <v>13.776</v>
      </c>
      <c r="D304">
        <v>804</v>
      </c>
      <c r="E304">
        <v>8040</v>
      </c>
      <c r="F304">
        <f t="shared" si="10"/>
        <v>3.1291351026516659E-2</v>
      </c>
    </row>
    <row r="305" spans="1:6" x14ac:dyDescent="0.25">
      <c r="A305">
        <v>806</v>
      </c>
      <c r="B305">
        <v>2.3620000000000001</v>
      </c>
      <c r="C305">
        <v>11.842000000000001</v>
      </c>
      <c r="D305">
        <v>806</v>
      </c>
      <c r="E305">
        <v>8060</v>
      </c>
      <c r="F305">
        <f t="shared" si="10"/>
        <v>3.0686084731009578E-2</v>
      </c>
    </row>
    <row r="306" spans="1:6" x14ac:dyDescent="0.25">
      <c r="A306">
        <v>808</v>
      </c>
      <c r="B306">
        <v>2.2189999999999999</v>
      </c>
      <c r="C306">
        <v>12.88</v>
      </c>
      <c r="D306">
        <v>808</v>
      </c>
      <c r="E306">
        <v>8080</v>
      </c>
      <c r="F306">
        <f t="shared" si="10"/>
        <v>2.6439410245372365E-2</v>
      </c>
    </row>
    <row r="307" spans="1:6" x14ac:dyDescent="0.25">
      <c r="A307">
        <v>810</v>
      </c>
      <c r="B307">
        <v>2.0419999999999998</v>
      </c>
      <c r="C307">
        <v>11.175000000000001</v>
      </c>
      <c r="D307">
        <v>810</v>
      </c>
      <c r="E307">
        <v>8100</v>
      </c>
      <c r="F307">
        <f t="shared" si="10"/>
        <v>2.7973375314165765E-2</v>
      </c>
    </row>
    <row r="309" spans="1:6" x14ac:dyDescent="0.25">
      <c r="A309" t="s">
        <v>82</v>
      </c>
    </row>
    <row r="310" spans="1:6" x14ac:dyDescent="0.25">
      <c r="A310">
        <v>650</v>
      </c>
      <c r="B310">
        <v>1290.8</v>
      </c>
      <c r="C310">
        <v>107.46599999999999</v>
      </c>
      <c r="D310">
        <v>650</v>
      </c>
      <c r="E310">
        <v>6500</v>
      </c>
      <c r="F310">
        <f t="shared" ref="F310:F373" si="11">124*B310/C310/D310</f>
        <v>2.2913751612316742</v>
      </c>
    </row>
    <row r="311" spans="1:6" x14ac:dyDescent="0.25">
      <c r="A311">
        <v>652</v>
      </c>
      <c r="B311">
        <v>1259.7</v>
      </c>
      <c r="C311">
        <v>114.13200000000001</v>
      </c>
      <c r="D311">
        <v>652</v>
      </c>
      <c r="E311">
        <v>6520</v>
      </c>
      <c r="F311">
        <f t="shared" si="11"/>
        <v>2.0991032017818569</v>
      </c>
    </row>
    <row r="312" spans="1:6" x14ac:dyDescent="0.25">
      <c r="A312">
        <v>654</v>
      </c>
      <c r="B312">
        <v>1108.5</v>
      </c>
      <c r="C312">
        <v>111.54300000000001</v>
      </c>
      <c r="D312">
        <v>654</v>
      </c>
      <c r="E312">
        <v>6540</v>
      </c>
      <c r="F312">
        <f t="shared" si="11"/>
        <v>1.8842447480039581</v>
      </c>
    </row>
    <row r="313" spans="1:6" x14ac:dyDescent="0.25">
      <c r="A313">
        <v>656</v>
      </c>
      <c r="B313">
        <v>1002.7</v>
      </c>
      <c r="C313">
        <v>110.76900000000001</v>
      </c>
      <c r="D313">
        <v>656</v>
      </c>
      <c r="E313">
        <v>6560</v>
      </c>
      <c r="F313">
        <f t="shared" si="11"/>
        <v>1.711081223966642</v>
      </c>
    </row>
    <row r="314" spans="1:6" x14ac:dyDescent="0.25">
      <c r="A314">
        <v>658</v>
      </c>
      <c r="B314">
        <v>984.7</v>
      </c>
      <c r="C314">
        <v>117.27200000000001</v>
      </c>
      <c r="D314">
        <v>658</v>
      </c>
      <c r="E314">
        <v>6580</v>
      </c>
      <c r="F314">
        <f t="shared" si="11"/>
        <v>1.5823603703317421</v>
      </c>
    </row>
    <row r="315" spans="1:6" x14ac:dyDescent="0.25">
      <c r="A315">
        <v>660</v>
      </c>
      <c r="B315">
        <v>864</v>
      </c>
      <c r="C315">
        <v>112.96</v>
      </c>
      <c r="D315">
        <v>660</v>
      </c>
      <c r="E315">
        <v>6600</v>
      </c>
      <c r="F315">
        <f t="shared" si="11"/>
        <v>1.4370332217357713</v>
      </c>
    </row>
    <row r="316" spans="1:6" x14ac:dyDescent="0.25">
      <c r="A316">
        <v>662</v>
      </c>
      <c r="B316">
        <v>817.7</v>
      </c>
      <c r="C316">
        <v>115.223</v>
      </c>
      <c r="D316">
        <v>662</v>
      </c>
      <c r="E316">
        <v>6620</v>
      </c>
      <c r="F316">
        <f t="shared" si="11"/>
        <v>1.3292862575455613</v>
      </c>
    </row>
    <row r="317" spans="1:6" x14ac:dyDescent="0.25">
      <c r="A317">
        <v>664</v>
      </c>
      <c r="B317">
        <v>796.6</v>
      </c>
      <c r="C317">
        <v>119.011</v>
      </c>
      <c r="D317">
        <v>664</v>
      </c>
      <c r="E317">
        <v>6640</v>
      </c>
      <c r="F317">
        <f t="shared" si="11"/>
        <v>1.2499907622186996</v>
      </c>
    </row>
    <row r="318" spans="1:6" x14ac:dyDescent="0.25">
      <c r="A318">
        <v>666</v>
      </c>
      <c r="B318">
        <v>720.1</v>
      </c>
      <c r="C318">
        <v>112.824</v>
      </c>
      <c r="D318">
        <v>666</v>
      </c>
      <c r="E318">
        <v>6660</v>
      </c>
      <c r="F318">
        <f t="shared" si="11"/>
        <v>1.1883346865265607</v>
      </c>
    </row>
    <row r="319" spans="1:6" x14ac:dyDescent="0.25">
      <c r="A319">
        <v>668</v>
      </c>
      <c r="B319">
        <v>737.5</v>
      </c>
      <c r="C319">
        <v>122.021</v>
      </c>
      <c r="D319">
        <v>668</v>
      </c>
      <c r="E319">
        <v>6680</v>
      </c>
      <c r="F319">
        <f t="shared" si="11"/>
        <v>1.121947841804201</v>
      </c>
    </row>
    <row r="320" spans="1:6" x14ac:dyDescent="0.25">
      <c r="A320">
        <v>670</v>
      </c>
      <c r="B320">
        <v>694</v>
      </c>
      <c r="C320">
        <v>117.18300000000001</v>
      </c>
      <c r="D320">
        <v>670</v>
      </c>
      <c r="E320">
        <v>6700</v>
      </c>
      <c r="F320">
        <f t="shared" si="11"/>
        <v>1.0960787063377462</v>
      </c>
    </row>
    <row r="321" spans="1:6" x14ac:dyDescent="0.25">
      <c r="A321">
        <v>672</v>
      </c>
      <c r="B321">
        <v>701.9</v>
      </c>
      <c r="C321">
        <v>125.438</v>
      </c>
      <c r="D321">
        <v>672</v>
      </c>
      <c r="E321">
        <v>6720</v>
      </c>
      <c r="F321">
        <f t="shared" si="11"/>
        <v>1.0325201446512371</v>
      </c>
    </row>
    <row r="322" spans="1:6" x14ac:dyDescent="0.25">
      <c r="A322">
        <v>674</v>
      </c>
      <c r="B322">
        <v>629.1</v>
      </c>
      <c r="C322">
        <v>117.58499999999999</v>
      </c>
      <c r="D322">
        <v>674</v>
      </c>
      <c r="E322">
        <v>6740</v>
      </c>
      <c r="F322">
        <f t="shared" si="11"/>
        <v>0.98430468065970089</v>
      </c>
    </row>
    <row r="323" spans="1:6" x14ac:dyDescent="0.25">
      <c r="A323">
        <v>676</v>
      </c>
      <c r="B323">
        <v>581.29999999999995</v>
      </c>
      <c r="C323">
        <v>111.46899999999999</v>
      </c>
      <c r="D323">
        <v>676</v>
      </c>
      <c r="E323">
        <v>6760</v>
      </c>
      <c r="F323">
        <f t="shared" si="11"/>
        <v>0.95657980319945668</v>
      </c>
    </row>
    <row r="324" spans="1:6" x14ac:dyDescent="0.25">
      <c r="A324">
        <v>678</v>
      </c>
      <c r="B324">
        <v>564.70000000000005</v>
      </c>
      <c r="C324">
        <v>111.52200000000001</v>
      </c>
      <c r="D324">
        <v>678</v>
      </c>
      <c r="E324">
        <v>6780</v>
      </c>
      <c r="F324">
        <f t="shared" si="11"/>
        <v>0.92608154513635121</v>
      </c>
    </row>
    <row r="325" spans="1:6" x14ac:dyDescent="0.25">
      <c r="A325">
        <v>680</v>
      </c>
      <c r="B325">
        <v>558.4</v>
      </c>
      <c r="C325">
        <v>114.664</v>
      </c>
      <c r="D325">
        <v>680</v>
      </c>
      <c r="E325">
        <v>6800</v>
      </c>
      <c r="F325">
        <f t="shared" si="11"/>
        <v>0.88803706789350778</v>
      </c>
    </row>
    <row r="326" spans="1:6" x14ac:dyDescent="0.25">
      <c r="A326">
        <v>682</v>
      </c>
      <c r="B326">
        <v>537.9</v>
      </c>
      <c r="C326">
        <v>114.09099999999999</v>
      </c>
      <c r="D326">
        <v>682</v>
      </c>
      <c r="E326">
        <v>6820</v>
      </c>
      <c r="F326">
        <f t="shared" si="11"/>
        <v>0.857210472342253</v>
      </c>
    </row>
    <row r="327" spans="1:6" x14ac:dyDescent="0.25">
      <c r="A327">
        <v>684</v>
      </c>
      <c r="B327">
        <v>486.9</v>
      </c>
      <c r="C327">
        <v>105.712</v>
      </c>
      <c r="D327">
        <v>684</v>
      </c>
      <c r="E327">
        <v>6840</v>
      </c>
      <c r="F327">
        <f t="shared" si="11"/>
        <v>0.83498960432714897</v>
      </c>
    </row>
    <row r="328" spans="1:6" x14ac:dyDescent="0.25">
      <c r="A328">
        <v>686</v>
      </c>
      <c r="B328">
        <v>475.7</v>
      </c>
      <c r="C328">
        <v>106.92700000000001</v>
      </c>
      <c r="D328">
        <v>686</v>
      </c>
      <c r="E328">
        <v>6860</v>
      </c>
      <c r="F328">
        <f t="shared" si="11"/>
        <v>0.80416161419737575</v>
      </c>
    </row>
    <row r="329" spans="1:6" x14ac:dyDescent="0.25">
      <c r="A329">
        <v>688</v>
      </c>
      <c r="B329">
        <v>452</v>
      </c>
      <c r="C329">
        <v>105.226</v>
      </c>
      <c r="D329">
        <v>688</v>
      </c>
      <c r="E329">
        <v>6880</v>
      </c>
      <c r="F329">
        <f t="shared" si="11"/>
        <v>0.77419189438988234</v>
      </c>
    </row>
    <row r="330" spans="1:6" x14ac:dyDescent="0.25">
      <c r="A330">
        <v>690</v>
      </c>
      <c r="B330">
        <v>457.3</v>
      </c>
      <c r="C330">
        <v>109.25</v>
      </c>
      <c r="D330">
        <v>690</v>
      </c>
      <c r="E330">
        <v>6900</v>
      </c>
      <c r="F330">
        <f t="shared" si="11"/>
        <v>0.75223294531224105</v>
      </c>
    </row>
    <row r="331" spans="1:6" x14ac:dyDescent="0.25">
      <c r="A331">
        <v>692</v>
      </c>
      <c r="B331">
        <v>382.9</v>
      </c>
      <c r="C331">
        <v>93.914000000000001</v>
      </c>
      <c r="D331">
        <v>692</v>
      </c>
      <c r="E331">
        <v>6920</v>
      </c>
      <c r="F331">
        <f t="shared" si="11"/>
        <v>0.73058477679923861</v>
      </c>
    </row>
    <row r="332" spans="1:6" x14ac:dyDescent="0.25">
      <c r="A332">
        <v>694</v>
      </c>
      <c r="B332">
        <v>407.7</v>
      </c>
      <c r="C332">
        <v>102.851</v>
      </c>
      <c r="D332">
        <v>694</v>
      </c>
      <c r="E332">
        <v>6940</v>
      </c>
      <c r="F332">
        <f t="shared" si="11"/>
        <v>0.70826276012105249</v>
      </c>
    </row>
    <row r="333" spans="1:6" x14ac:dyDescent="0.25">
      <c r="A333">
        <v>696</v>
      </c>
      <c r="B333">
        <v>415.3</v>
      </c>
      <c r="C333">
        <v>108.504</v>
      </c>
      <c r="D333">
        <v>696</v>
      </c>
      <c r="E333">
        <v>6960</v>
      </c>
      <c r="F333">
        <f t="shared" si="11"/>
        <v>0.68191246299728558</v>
      </c>
    </row>
    <row r="334" spans="1:6" x14ac:dyDescent="0.25">
      <c r="A334">
        <v>698</v>
      </c>
      <c r="B334">
        <v>374.2</v>
      </c>
      <c r="C334">
        <v>100.259</v>
      </c>
      <c r="D334">
        <v>698</v>
      </c>
      <c r="E334">
        <v>6980</v>
      </c>
      <c r="F334">
        <f t="shared" si="11"/>
        <v>0.66305060723671239</v>
      </c>
    </row>
    <row r="335" spans="1:6" x14ac:dyDescent="0.25">
      <c r="A335">
        <v>700</v>
      </c>
      <c r="B335">
        <v>354</v>
      </c>
      <c r="C335">
        <v>97.763999999999996</v>
      </c>
      <c r="D335">
        <v>700</v>
      </c>
      <c r="E335">
        <v>7000</v>
      </c>
      <c r="F335">
        <f t="shared" si="11"/>
        <v>0.64142804538042053</v>
      </c>
    </row>
    <row r="336" spans="1:6" x14ac:dyDescent="0.25">
      <c r="A336">
        <v>702</v>
      </c>
      <c r="B336">
        <v>340.2</v>
      </c>
      <c r="C336">
        <v>96.186999999999998</v>
      </c>
      <c r="D336">
        <v>702</v>
      </c>
      <c r="E336">
        <v>7020</v>
      </c>
      <c r="F336">
        <f t="shared" si="11"/>
        <v>0.62474458806603472</v>
      </c>
    </row>
    <row r="337" spans="1:6" x14ac:dyDescent="0.25">
      <c r="A337">
        <v>704</v>
      </c>
      <c r="B337">
        <v>317.39999999999998</v>
      </c>
      <c r="C337">
        <v>91.9</v>
      </c>
      <c r="D337">
        <v>704</v>
      </c>
      <c r="E337">
        <v>7040</v>
      </c>
      <c r="F337">
        <f t="shared" si="11"/>
        <v>0.60833168463745169</v>
      </c>
    </row>
    <row r="338" spans="1:6" x14ac:dyDescent="0.25">
      <c r="A338">
        <v>706</v>
      </c>
      <c r="B338">
        <v>302</v>
      </c>
      <c r="C338">
        <v>90.161000000000001</v>
      </c>
      <c r="D338">
        <v>706</v>
      </c>
      <c r="E338">
        <v>7060</v>
      </c>
      <c r="F338">
        <f t="shared" si="11"/>
        <v>0.5883086136782758</v>
      </c>
    </row>
    <row r="339" spans="1:6" x14ac:dyDescent="0.25">
      <c r="A339">
        <v>708</v>
      </c>
      <c r="B339">
        <v>281.3</v>
      </c>
      <c r="C339">
        <v>85.84</v>
      </c>
      <c r="D339">
        <v>708</v>
      </c>
      <c r="E339">
        <v>7080</v>
      </c>
      <c r="F339">
        <f t="shared" si="11"/>
        <v>0.57394258665445119</v>
      </c>
    </row>
    <row r="340" spans="1:6" x14ac:dyDescent="0.25">
      <c r="A340">
        <v>710</v>
      </c>
      <c r="B340">
        <v>267.3</v>
      </c>
      <c r="C340">
        <v>82.548000000000002</v>
      </c>
      <c r="D340">
        <v>710</v>
      </c>
      <c r="E340">
        <v>7100</v>
      </c>
      <c r="F340">
        <f t="shared" si="11"/>
        <v>0.56553011922384733</v>
      </c>
    </row>
    <row r="341" spans="1:6" x14ac:dyDescent="0.25">
      <c r="A341">
        <v>712</v>
      </c>
      <c r="B341">
        <v>238.8</v>
      </c>
      <c r="C341">
        <v>75.614000000000004</v>
      </c>
      <c r="D341">
        <v>712</v>
      </c>
      <c r="E341">
        <v>7120</v>
      </c>
      <c r="F341">
        <f t="shared" si="11"/>
        <v>0.55001407206263153</v>
      </c>
    </row>
    <row r="342" spans="1:6" x14ac:dyDescent="0.25">
      <c r="A342">
        <v>714</v>
      </c>
      <c r="B342">
        <v>230.8</v>
      </c>
      <c r="C342">
        <v>74.632000000000005</v>
      </c>
      <c r="D342">
        <v>714</v>
      </c>
      <c r="E342">
        <v>7140</v>
      </c>
      <c r="F342">
        <f t="shared" si="11"/>
        <v>0.5370740857174684</v>
      </c>
    </row>
    <row r="343" spans="1:6" x14ac:dyDescent="0.25">
      <c r="A343">
        <v>716</v>
      </c>
      <c r="B343">
        <v>231.2</v>
      </c>
      <c r="C343">
        <v>76.022999999999996</v>
      </c>
      <c r="D343">
        <v>716</v>
      </c>
      <c r="E343">
        <v>7160</v>
      </c>
      <c r="F343">
        <f t="shared" si="11"/>
        <v>0.52668565386379318</v>
      </c>
    </row>
    <row r="344" spans="1:6" x14ac:dyDescent="0.25">
      <c r="A344">
        <v>718</v>
      </c>
      <c r="B344">
        <v>222</v>
      </c>
      <c r="C344">
        <v>74.995000000000005</v>
      </c>
      <c r="D344">
        <v>718</v>
      </c>
      <c r="E344">
        <v>7180</v>
      </c>
      <c r="F344">
        <f t="shared" si="11"/>
        <v>0.5112318537113244</v>
      </c>
    </row>
    <row r="345" spans="1:6" x14ac:dyDescent="0.25">
      <c r="A345">
        <v>720</v>
      </c>
      <c r="B345">
        <v>227.1</v>
      </c>
      <c r="C345">
        <v>77.722999999999999</v>
      </c>
      <c r="D345">
        <v>720</v>
      </c>
      <c r="E345">
        <v>7200</v>
      </c>
      <c r="F345">
        <f t="shared" si="11"/>
        <v>0.50321869545265452</v>
      </c>
    </row>
    <row r="346" spans="1:6" x14ac:dyDescent="0.25">
      <c r="A346">
        <v>722</v>
      </c>
      <c r="B346">
        <v>200.4</v>
      </c>
      <c r="C346">
        <v>70.004999999999995</v>
      </c>
      <c r="D346">
        <v>722</v>
      </c>
      <c r="E346">
        <v>7220</v>
      </c>
      <c r="F346">
        <f t="shared" si="11"/>
        <v>0.49164671854661751</v>
      </c>
    </row>
    <row r="347" spans="1:6" x14ac:dyDescent="0.25">
      <c r="A347">
        <v>724</v>
      </c>
      <c r="B347">
        <v>187</v>
      </c>
      <c r="C347">
        <v>66.745000000000005</v>
      </c>
      <c r="D347">
        <v>724</v>
      </c>
      <c r="E347">
        <v>7240</v>
      </c>
      <c r="F347">
        <f t="shared" si="11"/>
        <v>0.47985054025608309</v>
      </c>
    </row>
    <row r="348" spans="1:6" x14ac:dyDescent="0.25">
      <c r="A348">
        <v>726</v>
      </c>
      <c r="B348">
        <v>171.86</v>
      </c>
      <c r="C348">
        <v>62.482999999999997</v>
      </c>
      <c r="D348">
        <v>726</v>
      </c>
      <c r="E348">
        <v>7260</v>
      </c>
      <c r="F348">
        <f t="shared" si="11"/>
        <v>0.46978375914391973</v>
      </c>
    </row>
    <row r="349" spans="1:6" x14ac:dyDescent="0.25">
      <c r="A349">
        <v>728</v>
      </c>
      <c r="B349">
        <v>170.07</v>
      </c>
      <c r="C349">
        <v>63.006999999999998</v>
      </c>
      <c r="D349">
        <v>728</v>
      </c>
      <c r="E349">
        <v>7280</v>
      </c>
      <c r="F349">
        <f t="shared" si="11"/>
        <v>0.45975791631036289</v>
      </c>
    </row>
    <row r="350" spans="1:6" x14ac:dyDescent="0.25">
      <c r="A350">
        <v>730</v>
      </c>
      <c r="B350">
        <v>166.68</v>
      </c>
      <c r="C350">
        <v>62.93</v>
      </c>
      <c r="D350">
        <v>730</v>
      </c>
      <c r="E350">
        <v>7300</v>
      </c>
      <c r="F350">
        <f t="shared" si="11"/>
        <v>0.44990890073554224</v>
      </c>
    </row>
    <row r="351" spans="1:6" x14ac:dyDescent="0.25">
      <c r="A351">
        <v>732</v>
      </c>
      <c r="B351">
        <v>150.51</v>
      </c>
      <c r="C351">
        <v>57.966999999999999</v>
      </c>
      <c r="D351">
        <v>732</v>
      </c>
      <c r="E351">
        <v>7320</v>
      </c>
      <c r="F351">
        <f t="shared" si="11"/>
        <v>0.43984041796533752</v>
      </c>
    </row>
    <row r="352" spans="1:6" x14ac:dyDescent="0.25">
      <c r="A352">
        <v>734</v>
      </c>
      <c r="B352">
        <v>141.88</v>
      </c>
      <c r="C352">
        <v>55.868000000000002</v>
      </c>
      <c r="D352">
        <v>734</v>
      </c>
      <c r="E352">
        <v>7340</v>
      </c>
      <c r="F352">
        <f t="shared" si="11"/>
        <v>0.42902606747824618</v>
      </c>
    </row>
    <row r="353" spans="1:6" x14ac:dyDescent="0.25">
      <c r="A353">
        <v>736</v>
      </c>
      <c r="B353">
        <v>135.28</v>
      </c>
      <c r="C353">
        <v>54.564999999999998</v>
      </c>
      <c r="D353">
        <v>736</v>
      </c>
      <c r="E353">
        <v>7360</v>
      </c>
      <c r="F353">
        <f t="shared" si="11"/>
        <v>0.41769887529432387</v>
      </c>
    </row>
    <row r="354" spans="1:6" x14ac:dyDescent="0.25">
      <c r="A354">
        <v>738</v>
      </c>
      <c r="B354">
        <v>131.5</v>
      </c>
      <c r="C354">
        <v>54.603000000000002</v>
      </c>
      <c r="D354">
        <v>738</v>
      </c>
      <c r="E354">
        <v>7380</v>
      </c>
      <c r="F354">
        <f t="shared" si="11"/>
        <v>0.40464536652765393</v>
      </c>
    </row>
    <row r="355" spans="1:6" x14ac:dyDescent="0.25">
      <c r="A355">
        <v>740</v>
      </c>
      <c r="B355">
        <v>123.54</v>
      </c>
      <c r="C355">
        <v>52.128</v>
      </c>
      <c r="D355">
        <v>740</v>
      </c>
      <c r="E355">
        <v>7400</v>
      </c>
      <c r="F355">
        <f t="shared" si="11"/>
        <v>0.39712433427903043</v>
      </c>
    </row>
    <row r="356" spans="1:6" x14ac:dyDescent="0.25">
      <c r="A356">
        <v>742</v>
      </c>
      <c r="B356">
        <v>114.4</v>
      </c>
      <c r="C356">
        <v>49.781999999999996</v>
      </c>
      <c r="D356">
        <v>742</v>
      </c>
      <c r="E356">
        <v>7420</v>
      </c>
      <c r="F356">
        <f t="shared" si="11"/>
        <v>0.3840355811174998</v>
      </c>
    </row>
    <row r="357" spans="1:6" x14ac:dyDescent="0.25">
      <c r="A357">
        <v>744</v>
      </c>
      <c r="B357">
        <v>105.62</v>
      </c>
      <c r="C357">
        <v>47.648000000000003</v>
      </c>
      <c r="D357">
        <v>744</v>
      </c>
      <c r="E357">
        <v>7440</v>
      </c>
      <c r="F357">
        <f t="shared" si="11"/>
        <v>0.36944537721065596</v>
      </c>
    </row>
    <row r="358" spans="1:6" x14ac:dyDescent="0.25">
      <c r="A358">
        <v>746</v>
      </c>
      <c r="B358">
        <v>98.95</v>
      </c>
      <c r="C358">
        <v>45.875999999999998</v>
      </c>
      <c r="D358">
        <v>746</v>
      </c>
      <c r="E358">
        <v>7460</v>
      </c>
      <c r="F358">
        <f t="shared" si="11"/>
        <v>0.35851977249781847</v>
      </c>
    </row>
    <row r="359" spans="1:6" x14ac:dyDescent="0.25">
      <c r="A359">
        <v>748</v>
      </c>
      <c r="B359">
        <v>100.44</v>
      </c>
      <c r="C359">
        <v>48.204000000000001</v>
      </c>
      <c r="D359">
        <v>748</v>
      </c>
      <c r="E359">
        <v>7480</v>
      </c>
      <c r="F359">
        <f t="shared" si="11"/>
        <v>0.34541700446897472</v>
      </c>
    </row>
    <row r="360" spans="1:6" x14ac:dyDescent="0.25">
      <c r="A360">
        <v>750</v>
      </c>
      <c r="B360">
        <v>91.03</v>
      </c>
      <c r="C360">
        <v>44.887999999999998</v>
      </c>
      <c r="D360">
        <v>750</v>
      </c>
      <c r="E360">
        <v>7500</v>
      </c>
      <c r="F360">
        <f t="shared" si="11"/>
        <v>0.33528545119705339</v>
      </c>
    </row>
    <row r="361" spans="1:6" x14ac:dyDescent="0.25">
      <c r="A361">
        <v>752</v>
      </c>
      <c r="B361">
        <v>79.28</v>
      </c>
      <c r="C361">
        <v>40.070999999999998</v>
      </c>
      <c r="D361">
        <v>752</v>
      </c>
      <c r="E361">
        <v>7520</v>
      </c>
      <c r="F361">
        <f t="shared" si="11"/>
        <v>0.3262400728069379</v>
      </c>
    </row>
    <row r="362" spans="1:6" x14ac:dyDescent="0.25">
      <c r="A362">
        <v>754</v>
      </c>
      <c r="B362">
        <v>79.27</v>
      </c>
      <c r="C362">
        <v>41.567</v>
      </c>
      <c r="D362">
        <v>754</v>
      </c>
      <c r="E362">
        <v>7540</v>
      </c>
      <c r="F362">
        <f t="shared" si="11"/>
        <v>0.31362488568677493</v>
      </c>
    </row>
    <row r="363" spans="1:6" x14ac:dyDescent="0.25">
      <c r="A363">
        <v>756</v>
      </c>
      <c r="B363">
        <v>76</v>
      </c>
      <c r="C363">
        <v>41.521999999999998</v>
      </c>
      <c r="D363">
        <v>756</v>
      </c>
      <c r="E363">
        <v>7560</v>
      </c>
      <c r="F363">
        <f t="shared" si="11"/>
        <v>0.30021695644738849</v>
      </c>
    </row>
    <row r="364" spans="1:6" x14ac:dyDescent="0.25">
      <c r="A364">
        <v>758</v>
      </c>
      <c r="B364">
        <v>69.31</v>
      </c>
      <c r="C364">
        <v>38.89</v>
      </c>
      <c r="D364">
        <v>758</v>
      </c>
      <c r="E364">
        <v>7580</v>
      </c>
      <c r="F364">
        <f t="shared" si="11"/>
        <v>0.291548247509551</v>
      </c>
    </row>
    <row r="365" spans="1:6" x14ac:dyDescent="0.25">
      <c r="A365">
        <v>760</v>
      </c>
      <c r="B365">
        <v>61.45</v>
      </c>
      <c r="C365">
        <v>36.098999999999997</v>
      </c>
      <c r="D365">
        <v>760</v>
      </c>
      <c r="E365">
        <v>7600</v>
      </c>
      <c r="F365">
        <f t="shared" si="11"/>
        <v>0.27773768335906673</v>
      </c>
    </row>
    <row r="366" spans="1:6" x14ac:dyDescent="0.25">
      <c r="A366">
        <v>762</v>
      </c>
      <c r="B366">
        <v>56.56</v>
      </c>
      <c r="C366">
        <v>34.331000000000003</v>
      </c>
      <c r="D366">
        <v>762</v>
      </c>
      <c r="E366">
        <v>7620</v>
      </c>
      <c r="F366">
        <f t="shared" si="11"/>
        <v>0.26809558420414015</v>
      </c>
    </row>
    <row r="367" spans="1:6" x14ac:dyDescent="0.25">
      <c r="A367">
        <v>764</v>
      </c>
      <c r="B367">
        <v>49.74</v>
      </c>
      <c r="C367">
        <v>30.968</v>
      </c>
      <c r="D367">
        <v>764</v>
      </c>
      <c r="E367">
        <v>7640</v>
      </c>
      <c r="F367">
        <f t="shared" si="11"/>
        <v>0.26068794540150214</v>
      </c>
    </row>
    <row r="368" spans="1:6" x14ac:dyDescent="0.25">
      <c r="A368">
        <v>766</v>
      </c>
      <c r="B368">
        <v>55.36</v>
      </c>
      <c r="C368">
        <v>36.015999999999998</v>
      </c>
      <c r="D368">
        <v>766</v>
      </c>
      <c r="E368">
        <v>7660</v>
      </c>
      <c r="F368">
        <f t="shared" si="11"/>
        <v>0.24882471729999897</v>
      </c>
    </row>
    <row r="369" spans="1:6" x14ac:dyDescent="0.25">
      <c r="A369">
        <v>768</v>
      </c>
      <c r="B369">
        <v>47.85</v>
      </c>
      <c r="C369">
        <v>32.710999999999999</v>
      </c>
      <c r="D369">
        <v>768</v>
      </c>
      <c r="E369">
        <v>7680</v>
      </c>
      <c r="F369">
        <f t="shared" si="11"/>
        <v>0.23618297361743759</v>
      </c>
    </row>
    <row r="370" spans="1:6" x14ac:dyDescent="0.25">
      <c r="A370">
        <v>770</v>
      </c>
      <c r="B370">
        <v>45.21</v>
      </c>
      <c r="C370">
        <v>32.502000000000002</v>
      </c>
      <c r="D370">
        <v>770</v>
      </c>
      <c r="E370">
        <v>7700</v>
      </c>
      <c r="F370">
        <f t="shared" si="11"/>
        <v>0.22400379756850128</v>
      </c>
    </row>
    <row r="371" spans="1:6" x14ac:dyDescent="0.25">
      <c r="A371">
        <v>772</v>
      </c>
      <c r="B371">
        <v>41.59</v>
      </c>
      <c r="C371">
        <v>31.742999999999999</v>
      </c>
      <c r="D371">
        <v>772</v>
      </c>
      <c r="E371">
        <v>7720</v>
      </c>
      <c r="F371">
        <f t="shared" si="11"/>
        <v>0.21044825843044182</v>
      </c>
    </row>
    <row r="372" spans="1:6" x14ac:dyDescent="0.25">
      <c r="A372">
        <v>774</v>
      </c>
      <c r="B372">
        <v>35.79</v>
      </c>
      <c r="C372">
        <v>29.452999999999999</v>
      </c>
      <c r="D372">
        <v>774</v>
      </c>
      <c r="E372">
        <v>7740</v>
      </c>
      <c r="F372">
        <f t="shared" si="11"/>
        <v>0.1946762112386651</v>
      </c>
    </row>
    <row r="373" spans="1:6" x14ac:dyDescent="0.25">
      <c r="A373">
        <v>776</v>
      </c>
      <c r="B373">
        <v>29.99</v>
      </c>
      <c r="C373">
        <v>27.081</v>
      </c>
      <c r="D373">
        <v>776</v>
      </c>
      <c r="E373">
        <v>7760</v>
      </c>
      <c r="F373">
        <f t="shared" si="11"/>
        <v>0.1769586239372756</v>
      </c>
    </row>
    <row r="374" spans="1:6" x14ac:dyDescent="0.25">
      <c r="A374">
        <v>778</v>
      </c>
      <c r="B374">
        <v>26.12</v>
      </c>
      <c r="C374">
        <v>25.914999999999999</v>
      </c>
      <c r="D374">
        <v>778</v>
      </c>
      <c r="E374">
        <v>7780</v>
      </c>
      <c r="F374">
        <f t="shared" ref="F374:F390" si="12">124*B374/C374/D374</f>
        <v>0.16064382916862374</v>
      </c>
    </row>
    <row r="375" spans="1:6" x14ac:dyDescent="0.25">
      <c r="A375">
        <v>780</v>
      </c>
      <c r="B375">
        <v>22.6</v>
      </c>
      <c r="C375">
        <v>25.265999999999998</v>
      </c>
      <c r="D375">
        <v>780</v>
      </c>
      <c r="E375">
        <v>7800</v>
      </c>
      <c r="F375">
        <f t="shared" si="12"/>
        <v>0.14219981448668223</v>
      </c>
    </row>
    <row r="376" spans="1:6" x14ac:dyDescent="0.25">
      <c r="A376">
        <v>782</v>
      </c>
      <c r="B376">
        <v>19.05</v>
      </c>
      <c r="C376">
        <v>23.891999999999999</v>
      </c>
      <c r="D376">
        <v>782</v>
      </c>
      <c r="E376">
        <v>7820</v>
      </c>
      <c r="F376">
        <f t="shared" si="12"/>
        <v>0.126432115876945</v>
      </c>
    </row>
    <row r="377" spans="1:6" x14ac:dyDescent="0.25">
      <c r="A377">
        <v>784</v>
      </c>
      <c r="B377">
        <v>15.382</v>
      </c>
      <c r="C377">
        <v>22.62</v>
      </c>
      <c r="D377">
        <v>784</v>
      </c>
      <c r="E377">
        <v>7840</v>
      </c>
      <c r="F377">
        <f t="shared" si="12"/>
        <v>0.10755381728288131</v>
      </c>
    </row>
    <row r="378" spans="1:6" x14ac:dyDescent="0.25">
      <c r="A378">
        <v>786</v>
      </c>
      <c r="B378">
        <v>12.587999999999999</v>
      </c>
      <c r="C378">
        <v>21.489000000000001</v>
      </c>
      <c r="D378">
        <v>786</v>
      </c>
      <c r="E378">
        <v>7860</v>
      </c>
      <c r="F378">
        <f t="shared" si="12"/>
        <v>9.2414404103075609E-2</v>
      </c>
    </row>
    <row r="379" spans="1:6" x14ac:dyDescent="0.25">
      <c r="A379">
        <v>788</v>
      </c>
      <c r="B379">
        <v>10.725</v>
      </c>
      <c r="C379">
        <v>22.93</v>
      </c>
      <c r="D379">
        <v>788</v>
      </c>
      <c r="E379">
        <v>7880</v>
      </c>
      <c r="F379">
        <f t="shared" si="12"/>
        <v>7.3601847157869563E-2</v>
      </c>
    </row>
    <row r="380" spans="1:6" x14ac:dyDescent="0.25">
      <c r="A380">
        <v>790</v>
      </c>
      <c r="B380">
        <v>7.6909999999999998</v>
      </c>
      <c r="C380">
        <v>19.574999999999999</v>
      </c>
      <c r="D380">
        <v>790</v>
      </c>
      <c r="E380">
        <v>7900</v>
      </c>
      <c r="F380">
        <f t="shared" si="12"/>
        <v>6.1670239423185738E-2</v>
      </c>
    </row>
    <row r="381" spans="1:6" x14ac:dyDescent="0.25">
      <c r="A381">
        <v>792</v>
      </c>
      <c r="B381">
        <v>5.8620000000000001</v>
      </c>
      <c r="C381">
        <v>17.405999999999999</v>
      </c>
      <c r="D381">
        <v>792</v>
      </c>
      <c r="E381">
        <v>7920</v>
      </c>
      <c r="F381">
        <f t="shared" si="12"/>
        <v>5.2728247661029459E-2</v>
      </c>
    </row>
    <row r="382" spans="1:6" x14ac:dyDescent="0.25">
      <c r="A382">
        <v>794</v>
      </c>
      <c r="B382">
        <v>4.7080000000000002</v>
      </c>
      <c r="C382">
        <v>17.420000000000002</v>
      </c>
      <c r="D382">
        <v>794</v>
      </c>
      <c r="E382">
        <v>7940</v>
      </c>
      <c r="F382">
        <f t="shared" si="12"/>
        <v>4.2207486111392273E-2</v>
      </c>
    </row>
    <row r="383" spans="1:6" x14ac:dyDescent="0.25">
      <c r="A383">
        <v>796</v>
      </c>
      <c r="B383">
        <v>3.7</v>
      </c>
      <c r="C383">
        <v>15.691000000000001</v>
      </c>
      <c r="D383">
        <v>796</v>
      </c>
      <c r="E383">
        <v>7960</v>
      </c>
      <c r="F383">
        <f t="shared" si="12"/>
        <v>3.6733280832817454E-2</v>
      </c>
    </row>
    <row r="384" spans="1:6" x14ac:dyDescent="0.25">
      <c r="A384">
        <v>798</v>
      </c>
      <c r="B384">
        <v>3.0510000000000002</v>
      </c>
      <c r="C384">
        <v>15.487</v>
      </c>
      <c r="D384">
        <v>798</v>
      </c>
      <c r="E384">
        <v>7980</v>
      </c>
      <c r="F384">
        <f t="shared" si="12"/>
        <v>3.0612140864202865E-2</v>
      </c>
    </row>
    <row r="385" spans="1:6" x14ac:dyDescent="0.25">
      <c r="A385">
        <v>800</v>
      </c>
      <c r="B385">
        <v>2.653</v>
      </c>
      <c r="C385">
        <v>15.477</v>
      </c>
      <c r="D385">
        <v>800</v>
      </c>
      <c r="E385">
        <v>8000</v>
      </c>
      <c r="F385">
        <f t="shared" si="12"/>
        <v>2.6569425599276345E-2</v>
      </c>
    </row>
    <row r="386" spans="1:6" x14ac:dyDescent="0.25">
      <c r="A386">
        <v>802</v>
      </c>
      <c r="B386">
        <v>2.2170000000000001</v>
      </c>
      <c r="C386">
        <v>14.302</v>
      </c>
      <c r="D386">
        <v>802</v>
      </c>
      <c r="E386">
        <v>8020</v>
      </c>
      <c r="F386">
        <f t="shared" si="12"/>
        <v>2.396714129931778E-2</v>
      </c>
    </row>
    <row r="387" spans="1:6" x14ac:dyDescent="0.25">
      <c r="A387">
        <v>804</v>
      </c>
      <c r="B387">
        <v>1.966</v>
      </c>
      <c r="C387">
        <v>14.06</v>
      </c>
      <c r="D387">
        <v>804</v>
      </c>
      <c r="E387">
        <v>8040</v>
      </c>
      <c r="F387">
        <f t="shared" si="12"/>
        <v>2.1565713396035472E-2</v>
      </c>
    </row>
    <row r="388" spans="1:6" x14ac:dyDescent="0.25">
      <c r="A388">
        <v>806</v>
      </c>
      <c r="B388">
        <v>1.768</v>
      </c>
      <c r="C388">
        <v>11.981999999999999</v>
      </c>
      <c r="D388">
        <v>806</v>
      </c>
      <c r="E388">
        <v>8060</v>
      </c>
      <c r="F388">
        <f t="shared" si="12"/>
        <v>2.2700717743281591E-2</v>
      </c>
    </row>
    <row r="389" spans="1:6" x14ac:dyDescent="0.25">
      <c r="A389">
        <v>808</v>
      </c>
      <c r="B389">
        <v>1.7</v>
      </c>
      <c r="C389">
        <v>13.255000000000001</v>
      </c>
      <c r="D389">
        <v>808</v>
      </c>
      <c r="E389">
        <v>8080</v>
      </c>
      <c r="F389">
        <f t="shared" si="12"/>
        <v>1.9682466171928394E-2</v>
      </c>
    </row>
    <row r="390" spans="1:6" x14ac:dyDescent="0.25">
      <c r="A390">
        <v>810</v>
      </c>
      <c r="B390">
        <v>1.6339999999999999</v>
      </c>
      <c r="C390">
        <v>11.304</v>
      </c>
      <c r="D390">
        <v>810</v>
      </c>
      <c r="E390">
        <v>8100</v>
      </c>
      <c r="F390">
        <f t="shared" si="12"/>
        <v>2.2128734065511604E-2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8"/>
  <sheetViews>
    <sheetView workbookViewId="0">
      <selection activeCell="M14" sqref="M14"/>
    </sheetView>
  </sheetViews>
  <sheetFormatPr defaultRowHeight="15" x14ac:dyDescent="0.25"/>
  <cols>
    <col min="1" max="1" width="14.85546875" bestFit="1" customWidth="1"/>
    <col min="13" max="13" width="13.85546875" bestFit="1" customWidth="1"/>
  </cols>
  <sheetData>
    <row r="1" spans="1:17" x14ac:dyDescent="0.25">
      <c r="A1" s="33">
        <v>42080.482581018521</v>
      </c>
      <c r="B1">
        <v>0</v>
      </c>
      <c r="C1">
        <v>0</v>
      </c>
      <c r="D1" t="s">
        <v>39</v>
      </c>
      <c r="E1" t="s">
        <v>76</v>
      </c>
      <c r="G1" t="s">
        <v>77</v>
      </c>
      <c r="H1" t="s">
        <v>27</v>
      </c>
      <c r="I1" t="s">
        <v>6</v>
      </c>
      <c r="M1" s="33">
        <v>42081.376331018517</v>
      </c>
      <c r="N1">
        <v>-5.57E-2</v>
      </c>
      <c r="O1">
        <v>72.72</v>
      </c>
    </row>
    <row r="2" spans="1:17" x14ac:dyDescent="0.25">
      <c r="A2" s="33">
        <v>42080.482592592591</v>
      </c>
      <c r="B2">
        <v>-7.9500000000000001E-2</v>
      </c>
      <c r="C2">
        <v>10.411</v>
      </c>
      <c r="D2">
        <v>0</v>
      </c>
      <c r="E2">
        <v>10.417</v>
      </c>
      <c r="F2">
        <v>360</v>
      </c>
      <c r="G2">
        <v>73.25</v>
      </c>
      <c r="H2">
        <v>25.5</v>
      </c>
      <c r="I2">
        <f>124*G2/H2/770</f>
        <v>0.46259230965113318</v>
      </c>
      <c r="M2" s="33">
        <v>42081.376342592594</v>
      </c>
      <c r="N2">
        <v>-5.57E-2</v>
      </c>
      <c r="O2">
        <v>72.72</v>
      </c>
    </row>
    <row r="3" spans="1:17" x14ac:dyDescent="0.25">
      <c r="A3" s="33">
        <v>42080.482604166667</v>
      </c>
      <c r="B3">
        <v>-7.9699999999999993E-2</v>
      </c>
      <c r="C3">
        <v>10.41</v>
      </c>
      <c r="D3">
        <v>10</v>
      </c>
      <c r="E3">
        <v>9.9580000000000002</v>
      </c>
      <c r="F3">
        <v>350</v>
      </c>
      <c r="G3">
        <v>73.27</v>
      </c>
      <c r="H3">
        <v>25.5</v>
      </c>
      <c r="I3">
        <f t="shared" ref="I3:I20" si="0">124*G3/H3/770</f>
        <v>0.46271861471861464</v>
      </c>
      <c r="M3" s="33">
        <v>42081.376342592594</v>
      </c>
      <c r="N3">
        <v>-5.57E-2</v>
      </c>
      <c r="O3">
        <v>72.819999999999993</v>
      </c>
    </row>
    <row r="4" spans="1:17" x14ac:dyDescent="0.25">
      <c r="A4" s="33">
        <v>42080.482615740744</v>
      </c>
      <c r="B4">
        <v>-7.9600000000000004E-2</v>
      </c>
      <c r="C4">
        <v>10.412000000000001</v>
      </c>
      <c r="D4">
        <v>20</v>
      </c>
      <c r="E4">
        <v>9.4090000000000007</v>
      </c>
      <c r="F4">
        <v>340</v>
      </c>
      <c r="G4">
        <v>68.459999999999994</v>
      </c>
      <c r="H4">
        <v>25.5</v>
      </c>
      <c r="I4">
        <f t="shared" si="0"/>
        <v>0.43234224598930476</v>
      </c>
      <c r="M4" s="33">
        <v>42081.376354166663</v>
      </c>
      <c r="N4">
        <v>-5.57E-2</v>
      </c>
      <c r="O4">
        <v>72.819999999999993</v>
      </c>
    </row>
    <row r="5" spans="1:17" x14ac:dyDescent="0.25">
      <c r="A5" s="33">
        <v>42080.482627314814</v>
      </c>
      <c r="B5">
        <v>-7.9699999999999993E-2</v>
      </c>
      <c r="C5">
        <v>10.413</v>
      </c>
      <c r="D5">
        <v>30</v>
      </c>
      <c r="E5">
        <v>8.8140000000000001</v>
      </c>
      <c r="F5">
        <v>330</v>
      </c>
      <c r="G5">
        <v>63.75</v>
      </c>
      <c r="H5">
        <v>25.5</v>
      </c>
      <c r="I5">
        <f t="shared" si="0"/>
        <v>0.40259740259740262</v>
      </c>
      <c r="M5" s="33">
        <v>42081.376354166663</v>
      </c>
      <c r="N5">
        <v>-5.5500000000000001E-2</v>
      </c>
      <c r="O5">
        <v>72.790000000000006</v>
      </c>
    </row>
    <row r="6" spans="1:17" x14ac:dyDescent="0.25">
      <c r="A6" s="33">
        <v>42080.482638888891</v>
      </c>
      <c r="B6">
        <v>-7.9600000000000004E-2</v>
      </c>
      <c r="C6">
        <v>10.403</v>
      </c>
      <c r="D6">
        <v>40</v>
      </c>
      <c r="E6">
        <v>8.5939999999999994</v>
      </c>
      <c r="F6">
        <v>320</v>
      </c>
      <c r="G6">
        <v>57.75</v>
      </c>
      <c r="H6">
        <v>25.5</v>
      </c>
      <c r="I6">
        <f t="shared" si="0"/>
        <v>0.36470588235294116</v>
      </c>
      <c r="M6" s="33">
        <v>42081.37636574074</v>
      </c>
      <c r="N6">
        <v>-5.5500000000000001E-2</v>
      </c>
      <c r="O6">
        <v>72.849999999999994</v>
      </c>
    </row>
    <row r="7" spans="1:17" x14ac:dyDescent="0.25">
      <c r="A7" s="33">
        <v>42080.48265046296</v>
      </c>
      <c r="B7">
        <v>-7.9699999999999993E-2</v>
      </c>
      <c r="C7">
        <v>10.404</v>
      </c>
      <c r="D7">
        <v>50</v>
      </c>
      <c r="E7">
        <v>8.7330000000000005</v>
      </c>
      <c r="F7">
        <v>310</v>
      </c>
      <c r="G7">
        <v>55.88</v>
      </c>
      <c r="H7">
        <v>25.5</v>
      </c>
      <c r="I7">
        <f t="shared" si="0"/>
        <v>0.35289635854341739</v>
      </c>
      <c r="M7" s="33">
        <v>42081.37636574074</v>
      </c>
      <c r="N7">
        <v>-5.5599999999999997E-2</v>
      </c>
      <c r="O7">
        <v>72.78</v>
      </c>
      <c r="P7">
        <v>360</v>
      </c>
      <c r="Q7">
        <v>73.25</v>
      </c>
    </row>
    <row r="8" spans="1:17" x14ac:dyDescent="0.25">
      <c r="A8" s="33">
        <v>42080.48265046296</v>
      </c>
      <c r="B8">
        <v>-7.9600000000000004E-2</v>
      </c>
      <c r="C8">
        <v>10.398</v>
      </c>
      <c r="D8">
        <v>60</v>
      </c>
      <c r="E8">
        <v>9.3469999999999995</v>
      </c>
      <c r="F8">
        <v>300</v>
      </c>
      <c r="G8">
        <v>57.56</v>
      </c>
      <c r="H8">
        <v>25.5</v>
      </c>
      <c r="I8">
        <f t="shared" si="0"/>
        <v>0.36350598421186658</v>
      </c>
      <c r="M8" s="33">
        <v>42081.376377314817</v>
      </c>
      <c r="N8">
        <v>-5.57E-2</v>
      </c>
      <c r="O8">
        <v>72.819999999999993</v>
      </c>
      <c r="P8">
        <v>350</v>
      </c>
      <c r="Q8">
        <v>73.27</v>
      </c>
    </row>
    <row r="9" spans="1:17" x14ac:dyDescent="0.25">
      <c r="A9" s="33">
        <v>42080.482662037037</v>
      </c>
      <c r="B9">
        <v>-7.9699999999999993E-2</v>
      </c>
      <c r="C9">
        <v>1.7000000000000001E-2</v>
      </c>
      <c r="D9">
        <v>70</v>
      </c>
      <c r="E9">
        <v>10.048</v>
      </c>
      <c r="F9">
        <v>290</v>
      </c>
      <c r="G9">
        <v>64.02</v>
      </c>
      <c r="H9">
        <v>25.5</v>
      </c>
      <c r="I9">
        <f t="shared" si="0"/>
        <v>0.40430252100840336</v>
      </c>
      <c r="M9" s="33">
        <v>42081.376377314817</v>
      </c>
      <c r="N9">
        <v>-5.6000000000000001E-2</v>
      </c>
      <c r="O9">
        <v>72.819999999999993</v>
      </c>
      <c r="P9">
        <v>340</v>
      </c>
      <c r="Q9">
        <v>68.459999999999994</v>
      </c>
    </row>
    <row r="10" spans="1:17" x14ac:dyDescent="0.25">
      <c r="A10" s="33">
        <v>42080.482673611114</v>
      </c>
      <c r="B10">
        <v>-7.9600000000000004E-2</v>
      </c>
      <c r="C10">
        <v>0.01</v>
      </c>
      <c r="D10">
        <v>80</v>
      </c>
      <c r="E10">
        <v>10.422000000000001</v>
      </c>
      <c r="F10">
        <v>280</v>
      </c>
      <c r="G10">
        <v>69.47</v>
      </c>
      <c r="H10">
        <v>25.6</v>
      </c>
      <c r="I10">
        <f t="shared" si="0"/>
        <v>0.43700689935064935</v>
      </c>
      <c r="M10" s="33">
        <v>42081.376388888886</v>
      </c>
      <c r="N10">
        <v>-5.5899999999999998E-2</v>
      </c>
      <c r="O10">
        <v>72.819999999999993</v>
      </c>
      <c r="P10">
        <v>330</v>
      </c>
      <c r="Q10">
        <v>63.75</v>
      </c>
    </row>
    <row r="11" spans="1:17" x14ac:dyDescent="0.25">
      <c r="A11" s="33">
        <v>42080.482685185183</v>
      </c>
      <c r="B11">
        <v>-7.9699999999999993E-2</v>
      </c>
      <c r="C11">
        <v>8.5000000000000006E-3</v>
      </c>
      <c r="D11">
        <v>90</v>
      </c>
      <c r="E11">
        <v>10.462</v>
      </c>
      <c r="F11">
        <v>270</v>
      </c>
      <c r="G11">
        <v>73.2</v>
      </c>
      <c r="H11">
        <v>25.6</v>
      </c>
      <c r="I11">
        <f t="shared" si="0"/>
        <v>0.46047077922077922</v>
      </c>
      <c r="M11" s="33">
        <v>42081.376388888886</v>
      </c>
      <c r="N11">
        <v>-5.5500000000000001E-2</v>
      </c>
      <c r="O11">
        <v>72.83</v>
      </c>
      <c r="P11">
        <v>320</v>
      </c>
      <c r="Q11">
        <v>57.75</v>
      </c>
    </row>
    <row r="12" spans="1:17" x14ac:dyDescent="0.25">
      <c r="A12" s="33">
        <v>42080.48269675926</v>
      </c>
      <c r="B12">
        <v>-7.9699999999999993E-2</v>
      </c>
      <c r="C12">
        <v>8.3000000000000001E-3</v>
      </c>
      <c r="D12">
        <v>100</v>
      </c>
      <c r="E12">
        <v>10.145</v>
      </c>
      <c r="F12">
        <v>260</v>
      </c>
      <c r="G12">
        <v>73.349999999999994</v>
      </c>
      <c r="H12">
        <v>25.6</v>
      </c>
      <c r="I12">
        <f t="shared" si="0"/>
        <v>0.46141436688311682</v>
      </c>
      <c r="M12" s="33">
        <v>42081.376400462963</v>
      </c>
      <c r="N12">
        <v>-5.5800000000000002E-2</v>
      </c>
      <c r="O12">
        <v>72.819999999999993</v>
      </c>
      <c r="P12">
        <v>310</v>
      </c>
      <c r="Q12">
        <v>55.88</v>
      </c>
    </row>
    <row r="13" spans="1:17" x14ac:dyDescent="0.25">
      <c r="A13" s="33">
        <v>42080.482708333337</v>
      </c>
      <c r="B13">
        <v>-7.9600000000000004E-2</v>
      </c>
      <c r="C13">
        <v>7.6E-3</v>
      </c>
      <c r="D13">
        <v>110</v>
      </c>
      <c r="E13">
        <v>9.4329999999999998</v>
      </c>
      <c r="F13">
        <v>250</v>
      </c>
      <c r="G13">
        <v>69.42</v>
      </c>
      <c r="H13">
        <v>25.5</v>
      </c>
      <c r="I13">
        <f t="shared" si="0"/>
        <v>0.43840488922841864</v>
      </c>
      <c r="M13" s="33">
        <v>42081.376400462963</v>
      </c>
      <c r="N13">
        <v>-5.5800000000000002E-2</v>
      </c>
      <c r="O13">
        <v>72.87</v>
      </c>
      <c r="P13">
        <v>300</v>
      </c>
      <c r="Q13">
        <v>57.56</v>
      </c>
    </row>
    <row r="14" spans="1:17" x14ac:dyDescent="0.25">
      <c r="A14" s="33">
        <v>42080.482719907406</v>
      </c>
      <c r="B14">
        <v>-7.9699999999999993E-2</v>
      </c>
      <c r="C14">
        <v>7.6E-3</v>
      </c>
      <c r="D14">
        <v>120</v>
      </c>
      <c r="E14">
        <v>8.9130000000000003</v>
      </c>
      <c r="F14">
        <v>240</v>
      </c>
      <c r="G14">
        <v>62.77</v>
      </c>
      <c r="H14">
        <v>25.5</v>
      </c>
      <c r="I14">
        <f t="shared" si="0"/>
        <v>0.39640845429080723</v>
      </c>
      <c r="M14" s="33">
        <v>42081.37641203704</v>
      </c>
      <c r="N14">
        <v>-5.57E-2</v>
      </c>
      <c r="O14">
        <v>72.8</v>
      </c>
      <c r="P14">
        <v>290</v>
      </c>
      <c r="Q14">
        <v>64.02</v>
      </c>
    </row>
    <row r="15" spans="1:17" x14ac:dyDescent="0.25">
      <c r="A15" s="33">
        <v>42080.482731481483</v>
      </c>
      <c r="B15">
        <v>-7.9699999999999993E-2</v>
      </c>
      <c r="C15">
        <v>10.414999999999999</v>
      </c>
      <c r="D15">
        <v>130</v>
      </c>
      <c r="E15">
        <v>8.6059999999999999</v>
      </c>
      <c r="F15">
        <v>230</v>
      </c>
      <c r="G15">
        <v>58.39</v>
      </c>
      <c r="H15">
        <v>25.4</v>
      </c>
      <c r="I15">
        <f t="shared" si="0"/>
        <v>0.37019940689232028</v>
      </c>
      <c r="M15" s="33">
        <v>42081.37641203704</v>
      </c>
      <c r="N15">
        <v>-5.57E-2</v>
      </c>
      <c r="O15">
        <v>72.8</v>
      </c>
      <c r="P15">
        <v>280</v>
      </c>
      <c r="Q15">
        <v>69.47</v>
      </c>
    </row>
    <row r="16" spans="1:17" x14ac:dyDescent="0.25">
      <c r="A16" s="33">
        <v>42080.482743055552</v>
      </c>
      <c r="B16">
        <v>-7.9699999999999993E-2</v>
      </c>
      <c r="C16">
        <v>10.419</v>
      </c>
      <c r="D16">
        <v>140</v>
      </c>
      <c r="E16">
        <v>8.8650000000000002</v>
      </c>
      <c r="F16">
        <v>220</v>
      </c>
      <c r="G16">
        <v>55.78</v>
      </c>
      <c r="H16">
        <v>25.4</v>
      </c>
      <c r="I16">
        <f t="shared" si="0"/>
        <v>0.3536517026280806</v>
      </c>
      <c r="M16" s="33">
        <v>42081.376423611109</v>
      </c>
      <c r="N16">
        <v>-5.5599999999999997E-2</v>
      </c>
      <c r="O16">
        <v>72.72</v>
      </c>
      <c r="P16">
        <v>270</v>
      </c>
      <c r="Q16">
        <v>73.2</v>
      </c>
    </row>
    <row r="17" spans="1:17" x14ac:dyDescent="0.25">
      <c r="A17" s="33">
        <v>42080.482754629629</v>
      </c>
      <c r="B17">
        <v>-7.9699999999999993E-2</v>
      </c>
      <c r="C17">
        <v>10.422000000000001</v>
      </c>
      <c r="D17">
        <v>150</v>
      </c>
      <c r="E17">
        <v>9.4260000000000002</v>
      </c>
      <c r="F17">
        <v>210</v>
      </c>
      <c r="G17">
        <v>57.86</v>
      </c>
      <c r="H17">
        <v>25.5</v>
      </c>
      <c r="I17">
        <f t="shared" si="0"/>
        <v>0.36540056022408968</v>
      </c>
      <c r="M17" s="33">
        <v>42081.376423611109</v>
      </c>
      <c r="N17">
        <v>-5.5599999999999997E-2</v>
      </c>
      <c r="O17">
        <v>72.73</v>
      </c>
      <c r="P17">
        <v>260</v>
      </c>
      <c r="Q17">
        <v>73.349999999999994</v>
      </c>
    </row>
    <row r="18" spans="1:17" x14ac:dyDescent="0.25">
      <c r="A18" s="33">
        <v>42080.482766203706</v>
      </c>
      <c r="B18">
        <v>-7.9699999999999993E-2</v>
      </c>
      <c r="C18">
        <v>10.411</v>
      </c>
      <c r="D18">
        <v>160</v>
      </c>
      <c r="E18">
        <v>10.016</v>
      </c>
      <c r="F18">
        <v>200</v>
      </c>
      <c r="G18">
        <v>63.72</v>
      </c>
      <c r="H18">
        <v>25.6</v>
      </c>
      <c r="I18">
        <f t="shared" si="0"/>
        <v>0.40083603896103892</v>
      </c>
      <c r="M18" s="33">
        <v>42081.376435185186</v>
      </c>
      <c r="N18">
        <v>-5.5599999999999997E-2</v>
      </c>
      <c r="O18">
        <v>72.77</v>
      </c>
      <c r="P18">
        <v>250</v>
      </c>
      <c r="Q18">
        <v>69.42</v>
      </c>
    </row>
    <row r="19" spans="1:17" x14ac:dyDescent="0.25">
      <c r="A19" s="33">
        <v>42080.482777777775</v>
      </c>
      <c r="B19">
        <v>-7.9699999999999993E-2</v>
      </c>
      <c r="C19">
        <v>10.417</v>
      </c>
      <c r="D19">
        <v>170</v>
      </c>
      <c r="E19">
        <v>10.353</v>
      </c>
      <c r="F19">
        <v>190</v>
      </c>
      <c r="G19">
        <v>69.52</v>
      </c>
      <c r="H19">
        <v>25.6</v>
      </c>
      <c r="I19">
        <f t="shared" si="0"/>
        <v>0.43732142857142853</v>
      </c>
      <c r="M19" s="33">
        <v>42081.376435185186</v>
      </c>
      <c r="N19">
        <v>-5.57E-2</v>
      </c>
      <c r="O19">
        <v>72.77</v>
      </c>
      <c r="P19">
        <v>240</v>
      </c>
      <c r="Q19">
        <v>62.77</v>
      </c>
    </row>
    <row r="20" spans="1:17" x14ac:dyDescent="0.25">
      <c r="A20" s="33">
        <v>42080.482789351852</v>
      </c>
      <c r="B20">
        <v>-7.9699999999999993E-2</v>
      </c>
      <c r="C20">
        <v>10.416</v>
      </c>
      <c r="D20">
        <v>180</v>
      </c>
      <c r="E20">
        <v>10.637</v>
      </c>
      <c r="F20">
        <v>180</v>
      </c>
      <c r="G20">
        <v>73.73</v>
      </c>
      <c r="H20">
        <v>25.6</v>
      </c>
      <c r="I20">
        <f t="shared" si="0"/>
        <v>0.46380478896103894</v>
      </c>
      <c r="M20" s="33">
        <v>42081.376446759263</v>
      </c>
      <c r="N20">
        <v>-5.5599999999999997E-2</v>
      </c>
      <c r="O20">
        <v>72.760000000000005</v>
      </c>
      <c r="P20">
        <v>230</v>
      </c>
      <c r="Q20">
        <v>58.39</v>
      </c>
    </row>
    <row r="21" spans="1:17" x14ac:dyDescent="0.25">
      <c r="A21" s="33">
        <v>42080.482789351852</v>
      </c>
      <c r="B21">
        <v>-7.9699999999999993E-2</v>
      </c>
      <c r="C21">
        <v>10.420999999999999</v>
      </c>
      <c r="F21">
        <v>170</v>
      </c>
      <c r="G21">
        <v>73.3</v>
      </c>
      <c r="M21" s="33">
        <v>42081.376446759263</v>
      </c>
      <c r="N21">
        <v>-5.57E-2</v>
      </c>
      <c r="O21">
        <v>72.78</v>
      </c>
      <c r="P21">
        <v>220</v>
      </c>
      <c r="Q21">
        <v>55.78</v>
      </c>
    </row>
    <row r="22" spans="1:17" x14ac:dyDescent="0.25">
      <c r="A22" s="33">
        <v>42080.482800925929</v>
      </c>
      <c r="B22">
        <v>-7.9799999999999996E-2</v>
      </c>
      <c r="C22">
        <v>10.42</v>
      </c>
      <c r="F22">
        <v>160</v>
      </c>
      <c r="G22">
        <v>69.510000000000005</v>
      </c>
      <c r="M22" s="33">
        <v>42081.376458333332</v>
      </c>
      <c r="N22">
        <v>-5.5599999999999997E-2</v>
      </c>
      <c r="O22">
        <v>72.819999999999993</v>
      </c>
      <c r="P22">
        <v>210</v>
      </c>
      <c r="Q22">
        <v>57.86</v>
      </c>
    </row>
    <row r="23" spans="1:17" x14ac:dyDescent="0.25">
      <c r="A23" s="33">
        <v>42080.482800925929</v>
      </c>
      <c r="B23">
        <v>-7.9699999999999993E-2</v>
      </c>
      <c r="C23">
        <v>10.414999999999999</v>
      </c>
      <c r="M23" s="33">
        <v>42081.376458333332</v>
      </c>
      <c r="N23">
        <v>-5.5599999999999997E-2</v>
      </c>
      <c r="O23">
        <v>72.849999999999994</v>
      </c>
      <c r="P23">
        <v>200</v>
      </c>
      <c r="Q23">
        <v>63.72</v>
      </c>
    </row>
    <row r="24" spans="1:17" x14ac:dyDescent="0.25">
      <c r="A24" s="33">
        <v>42080.482812499999</v>
      </c>
      <c r="B24">
        <v>-7.9699999999999993E-2</v>
      </c>
      <c r="C24">
        <v>10.414999999999999</v>
      </c>
      <c r="M24" s="33">
        <v>42081.376469907409</v>
      </c>
      <c r="N24">
        <v>-5.7000000000000002E-2</v>
      </c>
      <c r="O24">
        <v>72.98</v>
      </c>
      <c r="P24">
        <v>190</v>
      </c>
      <c r="Q24">
        <v>69.52</v>
      </c>
    </row>
    <row r="25" spans="1:17" x14ac:dyDescent="0.25">
      <c r="A25" s="33">
        <v>42080.482812499999</v>
      </c>
      <c r="B25">
        <v>-7.9699999999999993E-2</v>
      </c>
      <c r="C25">
        <v>10.422000000000001</v>
      </c>
      <c r="M25" s="33">
        <v>42081.376469907409</v>
      </c>
      <c r="N25">
        <v>-5.6000000000000001E-2</v>
      </c>
      <c r="O25">
        <v>73.08</v>
      </c>
      <c r="P25">
        <v>180</v>
      </c>
      <c r="Q25">
        <v>73.73</v>
      </c>
    </row>
    <row r="26" spans="1:17" x14ac:dyDescent="0.25">
      <c r="A26" s="33">
        <v>42080.482824074075</v>
      </c>
      <c r="B26">
        <v>-7.9699999999999993E-2</v>
      </c>
      <c r="C26">
        <v>10.416</v>
      </c>
      <c r="M26" s="33">
        <v>42081.376481481479</v>
      </c>
      <c r="N26">
        <v>-5.5199999999999999E-2</v>
      </c>
      <c r="O26">
        <v>73.34</v>
      </c>
      <c r="P26">
        <v>170</v>
      </c>
      <c r="Q26">
        <v>73.3</v>
      </c>
    </row>
    <row r="27" spans="1:17" x14ac:dyDescent="0.25">
      <c r="A27" s="33">
        <v>42080.482824074075</v>
      </c>
      <c r="B27">
        <v>-7.9699999999999993E-2</v>
      </c>
      <c r="C27">
        <v>10.416</v>
      </c>
      <c r="M27" s="33">
        <v>42081.376481481479</v>
      </c>
      <c r="N27">
        <v>-5.4300000000000001E-2</v>
      </c>
      <c r="O27">
        <v>73.08</v>
      </c>
      <c r="P27">
        <v>160</v>
      </c>
      <c r="Q27">
        <v>69.510000000000005</v>
      </c>
    </row>
    <row r="28" spans="1:17" x14ac:dyDescent="0.25">
      <c r="A28" s="33">
        <v>42080.482835648145</v>
      </c>
      <c r="B28">
        <v>-7.9699999999999993E-2</v>
      </c>
      <c r="C28">
        <v>10.412000000000001</v>
      </c>
      <c r="M28" s="33">
        <v>42081.376493055555</v>
      </c>
      <c r="N28">
        <v>-5.5300000000000002E-2</v>
      </c>
      <c r="O28">
        <v>73.42</v>
      </c>
    </row>
    <row r="29" spans="1:17" x14ac:dyDescent="0.25">
      <c r="A29" s="33">
        <v>42080.482835648145</v>
      </c>
      <c r="B29">
        <v>-7.9699999999999993E-2</v>
      </c>
      <c r="C29">
        <v>10.420999999999999</v>
      </c>
      <c r="M29" s="33">
        <v>42081.376493055555</v>
      </c>
      <c r="N29">
        <v>-5.5399999999999998E-2</v>
      </c>
      <c r="O29">
        <v>64.319999999999993</v>
      </c>
    </row>
    <row r="30" spans="1:17" x14ac:dyDescent="0.25">
      <c r="A30" s="33">
        <v>42080.482847222222</v>
      </c>
      <c r="B30">
        <v>-7.9699999999999993E-2</v>
      </c>
      <c r="C30">
        <v>10.420999999999999</v>
      </c>
      <c r="M30" s="33">
        <v>42081.376504629632</v>
      </c>
      <c r="N30">
        <v>-5.6000000000000001E-2</v>
      </c>
      <c r="O30">
        <v>72.92</v>
      </c>
    </row>
    <row r="31" spans="1:17" x14ac:dyDescent="0.25">
      <c r="A31" s="33">
        <v>42080.482847222222</v>
      </c>
      <c r="B31">
        <v>-7.9699999999999993E-2</v>
      </c>
      <c r="C31">
        <v>10.414999999999999</v>
      </c>
      <c r="M31" s="33">
        <v>42081.376504629632</v>
      </c>
      <c r="N31">
        <v>-5.5899999999999998E-2</v>
      </c>
      <c r="O31">
        <v>72.72</v>
      </c>
    </row>
    <row r="32" spans="1:17" x14ac:dyDescent="0.25">
      <c r="A32" s="33">
        <v>42080.482858796298</v>
      </c>
      <c r="B32">
        <v>-7.9699999999999993E-2</v>
      </c>
      <c r="C32">
        <v>10.422000000000001</v>
      </c>
      <c r="M32" s="33">
        <v>42081.376516203702</v>
      </c>
      <c r="N32">
        <v>-5.5800000000000002E-2</v>
      </c>
      <c r="O32">
        <v>72.680000000000007</v>
      </c>
    </row>
    <row r="33" spans="1:15" x14ac:dyDescent="0.25">
      <c r="A33" s="33">
        <v>42080.482858796298</v>
      </c>
      <c r="B33">
        <v>-7.9600000000000004E-2</v>
      </c>
      <c r="C33">
        <v>10.436</v>
      </c>
      <c r="M33" s="33">
        <v>42081.376516203702</v>
      </c>
      <c r="N33">
        <v>-5.57E-2</v>
      </c>
      <c r="O33">
        <v>73.319999999999993</v>
      </c>
    </row>
    <row r="34" spans="1:15" x14ac:dyDescent="0.25">
      <c r="A34" s="33">
        <v>42080.482870370368</v>
      </c>
      <c r="B34">
        <v>-7.9699999999999993E-2</v>
      </c>
      <c r="C34">
        <v>10.428000000000001</v>
      </c>
      <c r="M34" s="33">
        <v>42081.376527777778</v>
      </c>
      <c r="N34">
        <v>-5.57E-2</v>
      </c>
      <c r="O34">
        <v>72.819999999999993</v>
      </c>
    </row>
    <row r="35" spans="1:15" x14ac:dyDescent="0.25">
      <c r="A35" s="33">
        <v>42080.482870370368</v>
      </c>
      <c r="B35">
        <v>-7.8899999999999998E-2</v>
      </c>
      <c r="C35">
        <v>10.371</v>
      </c>
      <c r="M35" s="33">
        <v>42081.376527777778</v>
      </c>
      <c r="N35">
        <v>-5.57E-2</v>
      </c>
      <c r="O35">
        <v>72.75</v>
      </c>
    </row>
    <row r="36" spans="1:15" x14ac:dyDescent="0.25">
      <c r="A36" s="33">
        <v>42080.482881944445</v>
      </c>
      <c r="B36">
        <v>-7.9899999999999999E-2</v>
      </c>
      <c r="C36">
        <v>10.426</v>
      </c>
      <c r="M36" s="33">
        <v>42081.376539351855</v>
      </c>
      <c r="N36">
        <v>-5.5599999999999997E-2</v>
      </c>
      <c r="O36">
        <v>73.12</v>
      </c>
    </row>
    <row r="37" spans="1:15" x14ac:dyDescent="0.25">
      <c r="A37" s="33">
        <v>42080.482881944445</v>
      </c>
      <c r="B37">
        <v>-7.9899999999999999E-2</v>
      </c>
      <c r="C37">
        <v>10.494</v>
      </c>
      <c r="M37" s="33">
        <v>42081.376539351855</v>
      </c>
      <c r="N37">
        <v>-5.5599999999999997E-2</v>
      </c>
      <c r="O37">
        <v>72.75</v>
      </c>
    </row>
    <row r="38" spans="1:15" x14ac:dyDescent="0.25">
      <c r="A38" s="33">
        <v>42080.482893518521</v>
      </c>
      <c r="B38">
        <v>-7.9799999999999996E-2</v>
      </c>
      <c r="C38">
        <v>10.403</v>
      </c>
      <c r="M38" s="33">
        <v>42081.376550925925</v>
      </c>
      <c r="N38">
        <v>-5.5599999999999997E-2</v>
      </c>
      <c r="O38">
        <v>73.290000000000006</v>
      </c>
    </row>
    <row r="39" spans="1:15" x14ac:dyDescent="0.25">
      <c r="A39" s="33">
        <v>42080.482893518521</v>
      </c>
      <c r="B39">
        <v>-7.9799999999999996E-2</v>
      </c>
      <c r="C39">
        <v>10.442</v>
      </c>
      <c r="M39" s="33">
        <v>42081.376550925925</v>
      </c>
      <c r="N39">
        <v>-5.5599999999999997E-2</v>
      </c>
      <c r="O39">
        <v>73.290000000000006</v>
      </c>
    </row>
    <row r="40" spans="1:15" x14ac:dyDescent="0.25">
      <c r="A40" s="33">
        <v>42080.482905092591</v>
      </c>
      <c r="B40">
        <v>-7.9699999999999993E-2</v>
      </c>
      <c r="C40">
        <v>10.433999999999999</v>
      </c>
      <c r="M40" s="33">
        <v>42081.376562500001</v>
      </c>
      <c r="N40">
        <v>-5.5599999999999997E-2</v>
      </c>
      <c r="O40">
        <v>73.180000000000007</v>
      </c>
    </row>
    <row r="41" spans="1:15" x14ac:dyDescent="0.25">
      <c r="A41" s="33">
        <v>42080.482905092591</v>
      </c>
      <c r="B41">
        <v>-7.9699999999999993E-2</v>
      </c>
      <c r="C41">
        <v>10.425000000000001</v>
      </c>
      <c r="M41" s="33">
        <v>42081.376562500001</v>
      </c>
      <c r="N41">
        <v>-5.57E-2</v>
      </c>
      <c r="O41">
        <v>73.180000000000007</v>
      </c>
    </row>
    <row r="42" spans="1:15" x14ac:dyDescent="0.25">
      <c r="A42" s="33">
        <v>42080.482916666668</v>
      </c>
      <c r="B42">
        <v>-7.9699999999999993E-2</v>
      </c>
      <c r="C42">
        <v>10.468999999999999</v>
      </c>
      <c r="M42" s="33">
        <v>42081.376574074071</v>
      </c>
      <c r="N42">
        <v>-5.5599999999999997E-2</v>
      </c>
      <c r="O42">
        <v>73.25</v>
      </c>
    </row>
    <row r="43" spans="1:15" x14ac:dyDescent="0.25">
      <c r="A43" s="33">
        <v>42080.482916666668</v>
      </c>
      <c r="B43">
        <v>-7.9699999999999993E-2</v>
      </c>
      <c r="C43">
        <v>10.46</v>
      </c>
      <c r="M43" s="33">
        <v>42081.376574074071</v>
      </c>
      <c r="N43">
        <v>-5.5599999999999997E-2</v>
      </c>
      <c r="O43">
        <v>73.2</v>
      </c>
    </row>
    <row r="44" spans="1:15" x14ac:dyDescent="0.25">
      <c r="A44" s="33">
        <v>42080.482928240737</v>
      </c>
      <c r="B44">
        <v>-7.9699999999999993E-2</v>
      </c>
      <c r="C44">
        <v>10.5</v>
      </c>
      <c r="M44" s="33">
        <v>42081.376585648148</v>
      </c>
      <c r="N44">
        <v>-5.5599999999999997E-2</v>
      </c>
      <c r="O44">
        <v>73.36</v>
      </c>
    </row>
    <row r="45" spans="1:15" x14ac:dyDescent="0.25">
      <c r="A45" s="33">
        <v>42080.482928240737</v>
      </c>
      <c r="B45">
        <v>-7.9799999999999996E-2</v>
      </c>
      <c r="C45">
        <v>10.529</v>
      </c>
      <c r="M45" s="33">
        <v>42081.376585648148</v>
      </c>
      <c r="N45">
        <v>-5.5599999999999997E-2</v>
      </c>
      <c r="O45">
        <v>73.650000000000006</v>
      </c>
    </row>
    <row r="46" spans="1:15" x14ac:dyDescent="0.25">
      <c r="A46" s="33">
        <v>42080.482939814814</v>
      </c>
      <c r="B46">
        <v>-7.9799999999999996E-2</v>
      </c>
      <c r="C46">
        <v>10.682</v>
      </c>
      <c r="M46" s="33">
        <v>42081.376597222225</v>
      </c>
      <c r="N46">
        <v>-5.5599999999999997E-2</v>
      </c>
      <c r="O46">
        <v>73.64</v>
      </c>
    </row>
    <row r="47" spans="1:15" x14ac:dyDescent="0.25">
      <c r="A47" s="33">
        <v>42080.482939814814</v>
      </c>
      <c r="B47">
        <v>-7.9699999999999993E-2</v>
      </c>
      <c r="C47">
        <v>10.89</v>
      </c>
      <c r="M47" s="33">
        <v>42081.376597222225</v>
      </c>
      <c r="N47">
        <v>-5.5500000000000001E-2</v>
      </c>
      <c r="O47">
        <v>73.64</v>
      </c>
    </row>
    <row r="48" spans="1:15" x14ac:dyDescent="0.25">
      <c r="A48" s="33">
        <v>42080.482951388891</v>
      </c>
      <c r="B48">
        <v>-7.9699999999999993E-2</v>
      </c>
      <c r="C48">
        <v>10.763999999999999</v>
      </c>
      <c r="M48" s="33">
        <v>42081.376608796294</v>
      </c>
      <c r="N48">
        <v>-5.5599999999999997E-2</v>
      </c>
      <c r="O48">
        <v>73.5</v>
      </c>
    </row>
    <row r="49" spans="1:15" x14ac:dyDescent="0.25">
      <c r="A49" s="33">
        <v>42080.482951388891</v>
      </c>
      <c r="B49">
        <v>-7.9699999999999993E-2</v>
      </c>
      <c r="C49">
        <v>10.706</v>
      </c>
      <c r="M49" s="33">
        <v>42081.376608796294</v>
      </c>
      <c r="N49">
        <v>-5.5500000000000001E-2</v>
      </c>
      <c r="O49">
        <v>73.17</v>
      </c>
    </row>
    <row r="50" spans="1:15" x14ac:dyDescent="0.25">
      <c r="A50" s="33">
        <v>42080.48296296296</v>
      </c>
      <c r="B50">
        <v>-7.9699999999999993E-2</v>
      </c>
      <c r="C50">
        <v>10.638999999999999</v>
      </c>
      <c r="M50" s="33">
        <v>42081.376620370371</v>
      </c>
      <c r="N50">
        <v>-5.5500000000000001E-2</v>
      </c>
      <c r="O50">
        <v>73.180000000000007</v>
      </c>
    </row>
    <row r="51" spans="1:15" x14ac:dyDescent="0.25">
      <c r="A51" s="33">
        <v>42080.48296296296</v>
      </c>
      <c r="B51">
        <v>-7.9699999999999993E-2</v>
      </c>
      <c r="C51">
        <v>10.504</v>
      </c>
      <c r="M51" s="33">
        <v>42081.376620370371</v>
      </c>
      <c r="N51">
        <v>-5.5599999999999997E-2</v>
      </c>
      <c r="O51">
        <v>73.180000000000007</v>
      </c>
    </row>
    <row r="52" spans="1:15" x14ac:dyDescent="0.25">
      <c r="A52" s="33">
        <v>42080.482974537037</v>
      </c>
      <c r="B52">
        <v>-7.9699999999999993E-2</v>
      </c>
      <c r="C52">
        <v>10.45</v>
      </c>
      <c r="M52" s="33">
        <v>42081.376631944448</v>
      </c>
      <c r="N52">
        <v>-5.5599999999999997E-2</v>
      </c>
      <c r="O52">
        <v>73.19</v>
      </c>
    </row>
    <row r="53" spans="1:15" x14ac:dyDescent="0.25">
      <c r="A53" s="33">
        <v>42080.482974537037</v>
      </c>
      <c r="B53">
        <v>-7.9699999999999993E-2</v>
      </c>
      <c r="C53">
        <v>10.417</v>
      </c>
      <c r="M53" s="33">
        <v>42081.376631944448</v>
      </c>
      <c r="N53">
        <v>-5.5500000000000001E-2</v>
      </c>
      <c r="O53">
        <v>73.19</v>
      </c>
    </row>
    <row r="54" spans="1:15" x14ac:dyDescent="0.25">
      <c r="A54" s="33">
        <v>42080.482986111114</v>
      </c>
      <c r="B54">
        <v>-7.9699999999999993E-2</v>
      </c>
      <c r="C54">
        <v>10.438000000000001</v>
      </c>
      <c r="M54" s="33">
        <v>42081.376643518517</v>
      </c>
      <c r="N54">
        <v>-5.5500000000000001E-2</v>
      </c>
      <c r="O54">
        <v>73.180000000000007</v>
      </c>
    </row>
    <row r="55" spans="1:15" x14ac:dyDescent="0.25">
      <c r="A55" s="33">
        <v>42080.482986111114</v>
      </c>
      <c r="B55">
        <v>-7.9699999999999993E-2</v>
      </c>
      <c r="C55">
        <v>10.432</v>
      </c>
      <c r="M55" s="33">
        <v>42081.376643518517</v>
      </c>
      <c r="N55">
        <v>-5.5500000000000001E-2</v>
      </c>
      <c r="O55">
        <v>73.27</v>
      </c>
    </row>
    <row r="56" spans="1:15" x14ac:dyDescent="0.25">
      <c r="A56" s="33">
        <v>42080.482997685183</v>
      </c>
      <c r="B56">
        <v>-7.9799999999999996E-2</v>
      </c>
      <c r="C56">
        <v>10.432</v>
      </c>
      <c r="M56" s="33">
        <v>42081.376655092594</v>
      </c>
      <c r="N56">
        <v>-5.57E-2</v>
      </c>
      <c r="O56">
        <v>73.27</v>
      </c>
    </row>
    <row r="57" spans="1:15" x14ac:dyDescent="0.25">
      <c r="A57" s="33">
        <v>42080.482997685183</v>
      </c>
      <c r="B57">
        <v>-7.9699999999999993E-2</v>
      </c>
      <c r="C57">
        <v>10.426</v>
      </c>
      <c r="M57" s="33">
        <v>42081.376655092594</v>
      </c>
      <c r="N57">
        <v>-5.57E-2</v>
      </c>
      <c r="O57">
        <v>73.260000000000005</v>
      </c>
    </row>
    <row r="58" spans="1:15" x14ac:dyDescent="0.25">
      <c r="A58" s="33">
        <v>42080.48300925926</v>
      </c>
      <c r="B58">
        <v>-7.9699999999999993E-2</v>
      </c>
      <c r="C58">
        <v>10.412000000000001</v>
      </c>
      <c r="M58" s="33">
        <v>42081.376666666663</v>
      </c>
      <c r="N58">
        <v>-5.57E-2</v>
      </c>
      <c r="O58">
        <v>73.2</v>
      </c>
    </row>
    <row r="59" spans="1:15" x14ac:dyDescent="0.25">
      <c r="A59" s="33">
        <v>42080.48300925926</v>
      </c>
      <c r="B59">
        <v>-7.9699999999999993E-2</v>
      </c>
      <c r="C59">
        <v>10.401999999999999</v>
      </c>
      <c r="M59" s="33">
        <v>42081.376666666663</v>
      </c>
      <c r="N59">
        <v>-5.5599999999999997E-2</v>
      </c>
      <c r="O59">
        <v>73.2</v>
      </c>
    </row>
    <row r="60" spans="1:15" x14ac:dyDescent="0.25">
      <c r="A60" s="33">
        <v>42080.483020833337</v>
      </c>
      <c r="B60">
        <v>-7.9699999999999993E-2</v>
      </c>
      <c r="C60">
        <v>10.41</v>
      </c>
      <c r="M60" s="33">
        <v>42081.37667824074</v>
      </c>
      <c r="N60">
        <v>-5.5599999999999997E-2</v>
      </c>
      <c r="O60">
        <v>73.260000000000005</v>
      </c>
    </row>
    <row r="61" spans="1:15" x14ac:dyDescent="0.25">
      <c r="A61" s="33">
        <v>42080.483020833337</v>
      </c>
      <c r="B61">
        <v>-7.9799999999999996E-2</v>
      </c>
      <c r="C61">
        <v>10.423999999999999</v>
      </c>
      <c r="M61" s="33">
        <v>42081.37667824074</v>
      </c>
      <c r="N61">
        <v>-5.57E-2</v>
      </c>
      <c r="O61">
        <v>28.73</v>
      </c>
    </row>
    <row r="62" spans="1:15" x14ac:dyDescent="0.25">
      <c r="A62" s="33">
        <v>42080.483032407406</v>
      </c>
      <c r="B62">
        <v>-7.9799999999999996E-2</v>
      </c>
      <c r="C62">
        <v>10.416</v>
      </c>
      <c r="M62" s="33">
        <v>42081.376689814817</v>
      </c>
      <c r="N62">
        <v>-5.5599999999999997E-2</v>
      </c>
      <c r="O62">
        <v>28.73</v>
      </c>
    </row>
    <row r="63" spans="1:15" x14ac:dyDescent="0.25">
      <c r="A63" s="33">
        <v>42080.483032407406</v>
      </c>
      <c r="B63">
        <v>-7.9799999999999996E-2</v>
      </c>
      <c r="C63">
        <v>10.416</v>
      </c>
      <c r="M63" s="33">
        <v>42081.376689814817</v>
      </c>
      <c r="N63">
        <v>-5.57E-2</v>
      </c>
      <c r="O63">
        <v>0.70169999999999999</v>
      </c>
    </row>
    <row r="64" spans="1:15" x14ac:dyDescent="0.25">
      <c r="A64" s="33">
        <v>42080.483043981483</v>
      </c>
      <c r="B64">
        <v>-7.9799999999999996E-2</v>
      </c>
      <c r="C64">
        <v>10.417</v>
      </c>
      <c r="M64" s="33">
        <v>42081.376701388886</v>
      </c>
      <c r="N64">
        <v>-5.5599999999999997E-2</v>
      </c>
      <c r="O64">
        <v>0.72309999999999997</v>
      </c>
    </row>
    <row r="65" spans="1:15" x14ac:dyDescent="0.25">
      <c r="A65" s="33">
        <v>42080.483043981483</v>
      </c>
      <c r="B65">
        <v>-7.9799999999999996E-2</v>
      </c>
      <c r="C65">
        <v>10.422000000000001</v>
      </c>
      <c r="M65" s="33">
        <v>42081.376701388886</v>
      </c>
      <c r="N65">
        <v>-5.5500000000000001E-2</v>
      </c>
      <c r="O65">
        <v>73.14</v>
      </c>
    </row>
    <row r="66" spans="1:15" x14ac:dyDescent="0.25">
      <c r="A66" s="33">
        <v>42080.483055555553</v>
      </c>
      <c r="B66">
        <v>-7.9799999999999996E-2</v>
      </c>
      <c r="C66">
        <v>10.43</v>
      </c>
      <c r="M66" s="33">
        <v>42081.376712962963</v>
      </c>
      <c r="N66">
        <v>-5.5500000000000001E-2</v>
      </c>
      <c r="O66">
        <v>73.14</v>
      </c>
    </row>
    <row r="67" spans="1:15" x14ac:dyDescent="0.25">
      <c r="A67" s="33">
        <v>42080.483055555553</v>
      </c>
      <c r="B67">
        <v>-7.9799999999999996E-2</v>
      </c>
      <c r="C67">
        <v>10.425000000000001</v>
      </c>
      <c r="M67" s="33">
        <v>42081.376712962963</v>
      </c>
      <c r="N67">
        <v>-5.5599999999999997E-2</v>
      </c>
      <c r="O67">
        <v>72.400000000000006</v>
      </c>
    </row>
    <row r="68" spans="1:15" x14ac:dyDescent="0.25">
      <c r="A68" s="33">
        <v>42080.483067129629</v>
      </c>
      <c r="B68">
        <v>-7.9799999999999996E-2</v>
      </c>
      <c r="C68">
        <v>10.432</v>
      </c>
      <c r="M68" s="33">
        <v>42081.37672453704</v>
      </c>
      <c r="N68">
        <v>-5.5599999999999997E-2</v>
      </c>
      <c r="O68">
        <v>70.7</v>
      </c>
    </row>
    <row r="69" spans="1:15" x14ac:dyDescent="0.25">
      <c r="A69" s="33">
        <v>42080.483067129629</v>
      </c>
      <c r="B69">
        <v>-7.9799999999999996E-2</v>
      </c>
      <c r="C69">
        <v>10.458</v>
      </c>
      <c r="M69" s="33">
        <v>42081.37672453704</v>
      </c>
      <c r="N69">
        <v>-5.57E-2</v>
      </c>
      <c r="O69">
        <v>68.44</v>
      </c>
    </row>
    <row r="70" spans="1:15" x14ac:dyDescent="0.25">
      <c r="A70" s="33">
        <v>42080.483078703706</v>
      </c>
      <c r="B70">
        <v>-7.9799999999999996E-2</v>
      </c>
      <c r="C70">
        <v>10.518000000000001</v>
      </c>
      <c r="M70" s="33">
        <v>42081.376736111109</v>
      </c>
      <c r="N70">
        <v>-5.57E-2</v>
      </c>
      <c r="O70">
        <v>68.430000000000007</v>
      </c>
    </row>
    <row r="71" spans="1:15" x14ac:dyDescent="0.25">
      <c r="A71" s="33">
        <v>42080.483078703706</v>
      </c>
      <c r="B71">
        <v>-7.9799999999999996E-2</v>
      </c>
      <c r="C71">
        <v>10.51</v>
      </c>
      <c r="M71" s="33">
        <v>42081.376736111109</v>
      </c>
      <c r="N71">
        <v>-5.5599999999999997E-2</v>
      </c>
      <c r="O71">
        <v>68.47</v>
      </c>
    </row>
    <row r="72" spans="1:15" x14ac:dyDescent="0.25">
      <c r="A72" s="33">
        <v>42080.483090277776</v>
      </c>
      <c r="B72">
        <v>-7.9799999999999996E-2</v>
      </c>
      <c r="C72">
        <v>10.532999999999999</v>
      </c>
      <c r="M72" s="33">
        <v>42081.376747685186</v>
      </c>
      <c r="N72">
        <v>-5.5599999999999997E-2</v>
      </c>
      <c r="O72">
        <v>68.48</v>
      </c>
    </row>
    <row r="73" spans="1:15" x14ac:dyDescent="0.25">
      <c r="A73" s="33">
        <v>42080.483090277776</v>
      </c>
      <c r="B73">
        <v>-7.9799999999999996E-2</v>
      </c>
      <c r="C73">
        <v>10.196</v>
      </c>
      <c r="M73" s="33">
        <v>42081.376747685186</v>
      </c>
      <c r="N73">
        <v>-5.5599999999999997E-2</v>
      </c>
      <c r="O73">
        <v>68.48</v>
      </c>
    </row>
    <row r="74" spans="1:15" x14ac:dyDescent="0.25">
      <c r="A74" s="33">
        <v>42080.483101851853</v>
      </c>
      <c r="B74">
        <v>-7.9799999999999996E-2</v>
      </c>
      <c r="C74">
        <v>10.079000000000001</v>
      </c>
      <c r="M74" s="33">
        <v>42081.376759259256</v>
      </c>
      <c r="N74">
        <v>-5.5599999999999997E-2</v>
      </c>
      <c r="O74">
        <v>68.47</v>
      </c>
    </row>
    <row r="75" spans="1:15" x14ac:dyDescent="0.25">
      <c r="A75" s="33">
        <v>42080.483101851853</v>
      </c>
      <c r="B75">
        <v>-7.9799999999999996E-2</v>
      </c>
      <c r="C75">
        <v>10.478999999999999</v>
      </c>
      <c r="M75" s="33">
        <v>42081.376759259256</v>
      </c>
      <c r="N75">
        <v>-5.5599999999999997E-2</v>
      </c>
      <c r="O75">
        <v>68.459999999999994</v>
      </c>
    </row>
    <row r="76" spans="1:15" x14ac:dyDescent="0.25">
      <c r="A76" s="33">
        <v>42080.483113425929</v>
      </c>
      <c r="B76">
        <v>-7.9699999999999993E-2</v>
      </c>
      <c r="C76">
        <v>10.451000000000001</v>
      </c>
      <c r="M76" s="33">
        <v>42081.376770833333</v>
      </c>
      <c r="N76">
        <v>-5.5599999999999997E-2</v>
      </c>
      <c r="O76">
        <v>68.459999999999994</v>
      </c>
    </row>
    <row r="77" spans="1:15" x14ac:dyDescent="0.25">
      <c r="A77" s="33">
        <v>42080.483113425929</v>
      </c>
      <c r="B77">
        <v>-7.9799999999999996E-2</v>
      </c>
      <c r="C77">
        <v>10.638</v>
      </c>
      <c r="M77" s="33">
        <v>42081.376770833333</v>
      </c>
      <c r="N77">
        <v>-5.5599999999999997E-2</v>
      </c>
      <c r="O77">
        <v>68.459999999999994</v>
      </c>
    </row>
    <row r="78" spans="1:15" x14ac:dyDescent="0.25">
      <c r="A78" s="33">
        <v>42080.483124999999</v>
      </c>
      <c r="B78">
        <v>-7.9799999999999996E-2</v>
      </c>
      <c r="C78">
        <v>10.47</v>
      </c>
      <c r="M78" s="33">
        <v>42081.376782407409</v>
      </c>
      <c r="N78">
        <v>-5.5599999999999997E-2</v>
      </c>
      <c r="O78">
        <v>68.52</v>
      </c>
    </row>
    <row r="79" spans="1:15" x14ac:dyDescent="0.25">
      <c r="A79" s="33">
        <v>42080.483124999999</v>
      </c>
      <c r="B79">
        <v>-7.9799999999999996E-2</v>
      </c>
      <c r="C79">
        <v>10.388</v>
      </c>
      <c r="M79" s="33">
        <v>42081.376782407409</v>
      </c>
      <c r="N79">
        <v>-5.5500000000000001E-2</v>
      </c>
      <c r="O79">
        <v>68.52</v>
      </c>
    </row>
    <row r="80" spans="1:15" x14ac:dyDescent="0.25">
      <c r="A80" s="33">
        <v>42080.483136574076</v>
      </c>
      <c r="B80">
        <v>-7.9799999999999996E-2</v>
      </c>
      <c r="C80">
        <v>9.9659999999999993</v>
      </c>
      <c r="M80" s="33">
        <v>42081.376793981479</v>
      </c>
      <c r="N80">
        <v>-5.5599999999999997E-2</v>
      </c>
      <c r="O80">
        <v>68.45</v>
      </c>
    </row>
    <row r="81" spans="1:15" x14ac:dyDescent="0.25">
      <c r="A81" s="33">
        <v>42080.483136574076</v>
      </c>
      <c r="B81">
        <v>-7.9799999999999996E-2</v>
      </c>
      <c r="C81">
        <v>9.9600000000000009</v>
      </c>
      <c r="M81" s="33">
        <v>42081.376793981479</v>
      </c>
      <c r="N81">
        <v>-5.5500000000000001E-2</v>
      </c>
      <c r="O81">
        <v>68.45</v>
      </c>
    </row>
    <row r="82" spans="1:15" x14ac:dyDescent="0.25">
      <c r="A82" s="33">
        <v>42080.483148148145</v>
      </c>
      <c r="B82">
        <v>-7.9799999999999996E-2</v>
      </c>
      <c r="C82">
        <v>9.9459999999999997</v>
      </c>
      <c r="M82" s="33">
        <v>42081.376805555556</v>
      </c>
      <c r="N82">
        <v>-5.5500000000000001E-2</v>
      </c>
      <c r="O82">
        <v>68.400000000000006</v>
      </c>
    </row>
    <row r="83" spans="1:15" x14ac:dyDescent="0.25">
      <c r="A83" s="33">
        <v>42080.483148148145</v>
      </c>
      <c r="B83">
        <v>-7.9799999999999996E-2</v>
      </c>
      <c r="C83">
        <v>9.9499999999999993</v>
      </c>
      <c r="M83" s="33">
        <v>42081.376805555556</v>
      </c>
      <c r="N83">
        <v>-5.5599999999999997E-2</v>
      </c>
      <c r="O83">
        <v>68.349999999999994</v>
      </c>
    </row>
    <row r="84" spans="1:15" x14ac:dyDescent="0.25">
      <c r="A84" s="33">
        <v>42080.483159722222</v>
      </c>
      <c r="B84">
        <v>-7.9799999999999996E-2</v>
      </c>
      <c r="C84">
        <v>9.9489999999999998</v>
      </c>
      <c r="M84" s="33">
        <v>42081.376817129632</v>
      </c>
      <c r="N84">
        <v>-5.5500000000000001E-2</v>
      </c>
      <c r="O84">
        <v>67.89</v>
      </c>
    </row>
    <row r="85" spans="1:15" x14ac:dyDescent="0.25">
      <c r="A85" s="33">
        <v>42080.483159722222</v>
      </c>
      <c r="B85">
        <v>-7.9799999999999996E-2</v>
      </c>
      <c r="C85">
        <v>9.9529999999999994</v>
      </c>
      <c r="M85" s="33">
        <v>42081.376817129632</v>
      </c>
      <c r="N85">
        <v>-5.5500000000000001E-2</v>
      </c>
      <c r="O85">
        <v>65.8</v>
      </c>
    </row>
    <row r="86" spans="1:15" x14ac:dyDescent="0.25">
      <c r="A86" s="33">
        <v>42080.483171296299</v>
      </c>
      <c r="B86">
        <v>-7.9799999999999996E-2</v>
      </c>
      <c r="C86">
        <v>9.952</v>
      </c>
      <c r="M86" s="33">
        <v>42081.376828703702</v>
      </c>
      <c r="N86">
        <v>-5.5500000000000001E-2</v>
      </c>
      <c r="O86">
        <v>63.7</v>
      </c>
    </row>
    <row r="87" spans="1:15" x14ac:dyDescent="0.25">
      <c r="A87" s="33">
        <v>42080.483171296299</v>
      </c>
      <c r="B87">
        <v>-7.9799999999999996E-2</v>
      </c>
      <c r="C87">
        <v>9.9580000000000002</v>
      </c>
      <c r="M87" s="33">
        <v>42081.376828703702</v>
      </c>
      <c r="N87">
        <v>-5.5500000000000001E-2</v>
      </c>
      <c r="O87">
        <v>63.8</v>
      </c>
    </row>
    <row r="88" spans="1:15" x14ac:dyDescent="0.25">
      <c r="A88" s="33">
        <v>42080.483182870368</v>
      </c>
      <c r="B88">
        <v>-7.9699999999999993E-2</v>
      </c>
      <c r="C88">
        <v>9.9619999999999997</v>
      </c>
      <c r="M88" s="33">
        <v>42081.376840277779</v>
      </c>
      <c r="N88">
        <v>-5.5500000000000001E-2</v>
      </c>
      <c r="O88">
        <v>63.75</v>
      </c>
    </row>
    <row r="89" spans="1:15" x14ac:dyDescent="0.25">
      <c r="A89" s="33">
        <v>42080.483182870368</v>
      </c>
      <c r="B89">
        <v>-7.9699999999999993E-2</v>
      </c>
      <c r="C89">
        <v>9.9580000000000002</v>
      </c>
      <c r="M89" s="33">
        <v>42081.376840277779</v>
      </c>
      <c r="N89">
        <v>-5.5500000000000001E-2</v>
      </c>
      <c r="O89">
        <v>63.7</v>
      </c>
    </row>
    <row r="90" spans="1:15" x14ac:dyDescent="0.25">
      <c r="A90" s="33">
        <v>42080.483194444445</v>
      </c>
      <c r="B90">
        <v>-7.9799999999999996E-2</v>
      </c>
      <c r="C90">
        <v>9.9640000000000004</v>
      </c>
      <c r="M90" s="33">
        <v>42081.376851851855</v>
      </c>
      <c r="N90">
        <v>-5.5500000000000001E-2</v>
      </c>
      <c r="O90">
        <v>63.78</v>
      </c>
    </row>
    <row r="91" spans="1:15" x14ac:dyDescent="0.25">
      <c r="A91" s="33">
        <v>42080.483194444445</v>
      </c>
      <c r="B91">
        <v>-7.9799999999999996E-2</v>
      </c>
      <c r="C91">
        <v>9.9550000000000001</v>
      </c>
      <c r="M91" s="33">
        <v>42081.376851851855</v>
      </c>
      <c r="N91">
        <v>-5.5500000000000001E-2</v>
      </c>
      <c r="O91">
        <v>63.77</v>
      </c>
    </row>
    <row r="92" spans="1:15" x14ac:dyDescent="0.25">
      <c r="A92" s="33">
        <v>42080.483206018522</v>
      </c>
      <c r="B92">
        <v>-7.9600000000000004E-2</v>
      </c>
      <c r="C92">
        <v>9.9480000000000004</v>
      </c>
      <c r="M92" s="33">
        <v>42081.376863425925</v>
      </c>
      <c r="N92">
        <v>-5.5500000000000001E-2</v>
      </c>
      <c r="O92">
        <v>63.77</v>
      </c>
    </row>
    <row r="93" spans="1:15" x14ac:dyDescent="0.25">
      <c r="A93" s="33">
        <v>42080.483206018522</v>
      </c>
      <c r="B93">
        <v>-7.9600000000000004E-2</v>
      </c>
      <c r="C93">
        <v>9.9570000000000007</v>
      </c>
      <c r="M93" s="33">
        <v>42081.376863425925</v>
      </c>
      <c r="N93">
        <v>-5.5599999999999997E-2</v>
      </c>
      <c r="O93">
        <v>63.76</v>
      </c>
    </row>
    <row r="94" spans="1:15" x14ac:dyDescent="0.25">
      <c r="A94" s="33">
        <v>42080.483217592591</v>
      </c>
      <c r="B94">
        <v>-7.9699999999999993E-2</v>
      </c>
      <c r="C94">
        <v>9.9489999999999998</v>
      </c>
      <c r="M94" s="33">
        <v>42081.376875000002</v>
      </c>
      <c r="N94">
        <v>-5.5500000000000001E-2</v>
      </c>
      <c r="O94">
        <v>63.76</v>
      </c>
    </row>
    <row r="95" spans="1:15" x14ac:dyDescent="0.25">
      <c r="A95" s="33">
        <v>42080.483217592591</v>
      </c>
      <c r="B95">
        <v>-7.9699999999999993E-2</v>
      </c>
      <c r="C95">
        <v>9.9969999999999999</v>
      </c>
      <c r="M95" s="33">
        <v>42081.376875000002</v>
      </c>
      <c r="N95">
        <v>-5.5100000000000003E-2</v>
      </c>
      <c r="O95">
        <v>63.72</v>
      </c>
    </row>
    <row r="96" spans="1:15" x14ac:dyDescent="0.25">
      <c r="A96" s="33">
        <v>42080.483229166668</v>
      </c>
      <c r="B96">
        <v>-7.9699999999999993E-2</v>
      </c>
      <c r="C96">
        <v>11.03</v>
      </c>
      <c r="M96" s="33">
        <v>42081.376886574071</v>
      </c>
      <c r="N96">
        <v>-5.5599999999999997E-2</v>
      </c>
      <c r="O96">
        <v>63.66</v>
      </c>
    </row>
    <row r="97" spans="1:15" x14ac:dyDescent="0.25">
      <c r="A97" s="33">
        <v>42080.483229166668</v>
      </c>
      <c r="B97">
        <v>-7.9699999999999993E-2</v>
      </c>
      <c r="C97">
        <v>10.478</v>
      </c>
      <c r="M97" s="33">
        <v>42081.376886574071</v>
      </c>
      <c r="N97">
        <v>-5.5599999999999997E-2</v>
      </c>
      <c r="O97">
        <v>63.54</v>
      </c>
    </row>
    <row r="98" spans="1:15" x14ac:dyDescent="0.25">
      <c r="A98" s="33">
        <v>42080.483240740738</v>
      </c>
      <c r="B98">
        <v>-7.9699999999999993E-2</v>
      </c>
      <c r="C98">
        <v>10.125</v>
      </c>
      <c r="M98" s="33">
        <v>42081.376898148148</v>
      </c>
      <c r="N98">
        <v>-5.5599999999999997E-2</v>
      </c>
      <c r="O98">
        <v>62.87</v>
      </c>
    </row>
    <row r="99" spans="1:15" x14ac:dyDescent="0.25">
      <c r="A99" s="33">
        <v>42080.483240740738</v>
      </c>
      <c r="B99">
        <v>-7.9799999999999996E-2</v>
      </c>
      <c r="C99">
        <v>10.032</v>
      </c>
      <c r="M99" s="33">
        <v>42081.376898148148</v>
      </c>
      <c r="N99">
        <v>-5.5599999999999997E-2</v>
      </c>
      <c r="O99">
        <v>60.8</v>
      </c>
    </row>
    <row r="100" spans="1:15" x14ac:dyDescent="0.25">
      <c r="A100" s="33">
        <v>42080.483252314814</v>
      </c>
      <c r="B100">
        <v>-7.9799999999999996E-2</v>
      </c>
      <c r="C100">
        <v>9.8089999999999993</v>
      </c>
      <c r="M100" s="33">
        <v>42081.376909722225</v>
      </c>
      <c r="N100">
        <v>-5.5599999999999997E-2</v>
      </c>
      <c r="O100">
        <v>58.43</v>
      </c>
    </row>
    <row r="101" spans="1:15" x14ac:dyDescent="0.25">
      <c r="A101" s="33">
        <v>42080.483252314814</v>
      </c>
      <c r="B101">
        <v>-7.9699999999999993E-2</v>
      </c>
      <c r="C101">
        <v>9.59</v>
      </c>
      <c r="M101" s="33">
        <v>42081.376909722225</v>
      </c>
      <c r="N101">
        <v>-5.5599999999999997E-2</v>
      </c>
      <c r="O101">
        <v>58.11</v>
      </c>
    </row>
    <row r="102" spans="1:15" x14ac:dyDescent="0.25">
      <c r="A102" s="33">
        <v>42080.483263888891</v>
      </c>
      <c r="B102">
        <v>-7.9699999999999993E-2</v>
      </c>
      <c r="C102">
        <v>9.4250000000000007</v>
      </c>
      <c r="M102" s="33">
        <v>42081.376921296294</v>
      </c>
      <c r="N102">
        <v>-5.5399999999999998E-2</v>
      </c>
      <c r="O102">
        <v>57.79</v>
      </c>
    </row>
    <row r="103" spans="1:15" x14ac:dyDescent="0.25">
      <c r="A103" s="33">
        <v>42080.483263888891</v>
      </c>
      <c r="B103">
        <v>-7.9699999999999993E-2</v>
      </c>
      <c r="C103">
        <v>9.4149999999999991</v>
      </c>
      <c r="M103" s="33">
        <v>42081.376921296294</v>
      </c>
      <c r="N103">
        <v>-5.5399999999999998E-2</v>
      </c>
      <c r="O103">
        <v>57.79</v>
      </c>
    </row>
    <row r="104" spans="1:15" x14ac:dyDescent="0.25">
      <c r="A104" s="33">
        <v>42080.483275462961</v>
      </c>
      <c r="B104">
        <v>-7.9600000000000004E-2</v>
      </c>
      <c r="C104">
        <v>9.3970000000000002</v>
      </c>
      <c r="M104" s="33">
        <v>42081.376932870371</v>
      </c>
      <c r="N104">
        <v>-5.5399999999999998E-2</v>
      </c>
      <c r="O104">
        <v>57.79</v>
      </c>
    </row>
    <row r="105" spans="1:15" x14ac:dyDescent="0.25">
      <c r="A105" s="33">
        <v>42080.483275462961</v>
      </c>
      <c r="B105">
        <v>-7.9699999999999993E-2</v>
      </c>
      <c r="C105">
        <v>9.4019999999999992</v>
      </c>
      <c r="M105" s="33">
        <v>42081.376932870371</v>
      </c>
      <c r="N105">
        <v>-5.5599999999999997E-2</v>
      </c>
      <c r="O105">
        <v>57.75</v>
      </c>
    </row>
    <row r="106" spans="1:15" x14ac:dyDescent="0.25">
      <c r="A106" s="33">
        <v>42080.483287037037</v>
      </c>
      <c r="B106">
        <v>-7.9699999999999993E-2</v>
      </c>
      <c r="C106">
        <v>9.4149999999999991</v>
      </c>
      <c r="M106" s="33">
        <v>42081.376944444448</v>
      </c>
      <c r="N106">
        <v>-5.5599999999999997E-2</v>
      </c>
      <c r="O106">
        <v>57.75</v>
      </c>
    </row>
    <row r="107" spans="1:15" x14ac:dyDescent="0.25">
      <c r="A107" s="33">
        <v>42080.483287037037</v>
      </c>
      <c r="B107">
        <v>-7.9699999999999993E-2</v>
      </c>
      <c r="C107">
        <v>9.4090000000000007</v>
      </c>
      <c r="M107" s="33">
        <v>42081.376944444448</v>
      </c>
      <c r="N107">
        <v>-5.5599999999999997E-2</v>
      </c>
      <c r="O107">
        <v>57.75</v>
      </c>
    </row>
    <row r="108" spans="1:15" x14ac:dyDescent="0.25">
      <c r="A108" s="33">
        <v>42080.483298611114</v>
      </c>
      <c r="B108">
        <v>-7.9799999999999996E-2</v>
      </c>
      <c r="C108">
        <v>9.407</v>
      </c>
      <c r="M108" s="33">
        <v>42081.376956018517</v>
      </c>
      <c r="N108">
        <v>-5.5599999999999997E-2</v>
      </c>
      <c r="O108">
        <v>57.75</v>
      </c>
    </row>
    <row r="109" spans="1:15" x14ac:dyDescent="0.25">
      <c r="A109" s="33">
        <v>42080.483298611114</v>
      </c>
      <c r="B109">
        <v>-7.9699999999999993E-2</v>
      </c>
      <c r="C109">
        <v>9.4</v>
      </c>
      <c r="M109" s="33">
        <v>42081.376956018517</v>
      </c>
      <c r="N109">
        <v>-5.5599999999999997E-2</v>
      </c>
      <c r="O109">
        <v>57.74</v>
      </c>
    </row>
    <row r="110" spans="1:15" x14ac:dyDescent="0.25">
      <c r="A110" s="33">
        <v>42080.483310185184</v>
      </c>
      <c r="B110">
        <v>-7.9799999999999996E-2</v>
      </c>
      <c r="C110">
        <v>9.4009999999999998</v>
      </c>
      <c r="M110" s="33">
        <v>42081.376967592594</v>
      </c>
      <c r="N110">
        <v>-5.5599999999999997E-2</v>
      </c>
      <c r="O110">
        <v>57.72</v>
      </c>
    </row>
    <row r="111" spans="1:15" x14ac:dyDescent="0.25">
      <c r="A111" s="33">
        <v>42080.483310185184</v>
      </c>
      <c r="B111">
        <v>-7.9699999999999993E-2</v>
      </c>
      <c r="C111">
        <v>9.4009999999999998</v>
      </c>
      <c r="M111" s="33">
        <v>42081.376967592594</v>
      </c>
      <c r="N111">
        <v>-5.5599999999999997E-2</v>
      </c>
      <c r="O111">
        <v>57.61</v>
      </c>
    </row>
    <row r="112" spans="1:15" x14ac:dyDescent="0.25">
      <c r="A112" s="33">
        <v>42080.48332175926</v>
      </c>
      <c r="B112">
        <v>-7.9699999999999993E-2</v>
      </c>
      <c r="C112">
        <v>9.4060000000000006</v>
      </c>
      <c r="M112" s="33">
        <v>42081.376979166664</v>
      </c>
      <c r="N112">
        <v>-5.5500000000000001E-2</v>
      </c>
      <c r="O112">
        <v>56.22</v>
      </c>
    </row>
    <row r="113" spans="1:15" x14ac:dyDescent="0.25">
      <c r="A113" s="33">
        <v>42080.48332175926</v>
      </c>
      <c r="B113">
        <v>-7.9699999999999993E-2</v>
      </c>
      <c r="C113">
        <v>9.4139999999999997</v>
      </c>
      <c r="M113" s="33">
        <v>42081.376979166664</v>
      </c>
      <c r="N113">
        <v>-5.5500000000000001E-2</v>
      </c>
      <c r="O113">
        <v>55.82</v>
      </c>
    </row>
    <row r="114" spans="1:15" x14ac:dyDescent="0.25">
      <c r="A114" s="33">
        <v>42080.48333333333</v>
      </c>
      <c r="B114">
        <v>-7.9699999999999993E-2</v>
      </c>
      <c r="C114">
        <v>9.4090000000000007</v>
      </c>
      <c r="M114" s="33">
        <v>42081.37699074074</v>
      </c>
      <c r="N114">
        <v>-5.5500000000000001E-2</v>
      </c>
      <c r="O114">
        <v>55.94</v>
      </c>
    </row>
    <row r="115" spans="1:15" x14ac:dyDescent="0.25">
      <c r="A115" s="33">
        <v>42080.48333333333</v>
      </c>
      <c r="B115">
        <v>-7.9699999999999993E-2</v>
      </c>
      <c r="C115">
        <v>9.3989999999999991</v>
      </c>
      <c r="M115" s="33">
        <v>42081.37699074074</v>
      </c>
      <c r="N115">
        <v>-5.5599999999999997E-2</v>
      </c>
      <c r="O115">
        <v>55.95</v>
      </c>
    </row>
    <row r="116" spans="1:15" x14ac:dyDescent="0.25">
      <c r="A116" s="33">
        <v>42080.483344907407</v>
      </c>
      <c r="B116">
        <v>-7.9699999999999993E-2</v>
      </c>
      <c r="C116">
        <v>9.4039999999999999</v>
      </c>
      <c r="M116" s="33">
        <v>42081.377002314817</v>
      </c>
      <c r="N116">
        <v>-5.5500000000000001E-2</v>
      </c>
      <c r="O116">
        <v>55.95</v>
      </c>
    </row>
    <row r="117" spans="1:15" x14ac:dyDescent="0.25">
      <c r="A117" s="33">
        <v>42080.483344907407</v>
      </c>
      <c r="B117">
        <v>-7.9699999999999993E-2</v>
      </c>
      <c r="C117">
        <v>9.3940000000000001</v>
      </c>
      <c r="M117" s="33">
        <v>42081.377002314817</v>
      </c>
      <c r="N117">
        <v>-5.5599999999999997E-2</v>
      </c>
      <c r="O117">
        <v>55.94</v>
      </c>
    </row>
    <row r="118" spans="1:15" x14ac:dyDescent="0.25">
      <c r="A118" s="33">
        <v>42080.483356481483</v>
      </c>
      <c r="B118">
        <v>-7.9600000000000004E-2</v>
      </c>
      <c r="C118">
        <v>9.3940000000000001</v>
      </c>
      <c r="M118" s="33">
        <v>42081.377013888887</v>
      </c>
      <c r="N118">
        <v>-5.5599999999999997E-2</v>
      </c>
      <c r="O118">
        <v>55.88</v>
      </c>
    </row>
    <row r="119" spans="1:15" x14ac:dyDescent="0.25">
      <c r="A119" s="33">
        <v>42080.483356481483</v>
      </c>
      <c r="B119">
        <v>-7.9699999999999993E-2</v>
      </c>
      <c r="C119">
        <v>9.3989999999999991</v>
      </c>
      <c r="M119" s="33">
        <v>42081.377013888887</v>
      </c>
      <c r="N119">
        <v>-5.5500000000000001E-2</v>
      </c>
      <c r="O119">
        <v>55.89</v>
      </c>
    </row>
    <row r="120" spans="1:15" x14ac:dyDescent="0.25">
      <c r="A120" s="33">
        <v>42080.483368055553</v>
      </c>
      <c r="B120">
        <v>-7.9799999999999996E-2</v>
      </c>
      <c r="C120">
        <v>9.5269999999999992</v>
      </c>
      <c r="M120" s="33">
        <v>42081.377025462964</v>
      </c>
      <c r="N120">
        <v>-5.5500000000000001E-2</v>
      </c>
      <c r="O120">
        <v>55.89</v>
      </c>
    </row>
    <row r="121" spans="1:15" x14ac:dyDescent="0.25">
      <c r="A121" s="33">
        <v>42080.483368055553</v>
      </c>
      <c r="B121">
        <v>-7.9799999999999996E-2</v>
      </c>
      <c r="C121">
        <v>11.282999999999999</v>
      </c>
      <c r="M121" s="33">
        <v>42081.377025462964</v>
      </c>
      <c r="N121">
        <v>-5.5500000000000001E-2</v>
      </c>
      <c r="O121">
        <v>55.9</v>
      </c>
    </row>
    <row r="122" spans="1:15" x14ac:dyDescent="0.25">
      <c r="A122" s="33">
        <v>42080.48337962963</v>
      </c>
      <c r="B122">
        <v>-7.9799999999999996E-2</v>
      </c>
      <c r="C122">
        <v>10.183999999999999</v>
      </c>
      <c r="M122" s="33">
        <v>42081.37703703704</v>
      </c>
      <c r="N122">
        <v>-5.5599999999999997E-2</v>
      </c>
      <c r="O122">
        <v>55.89</v>
      </c>
    </row>
    <row r="123" spans="1:15" x14ac:dyDescent="0.25">
      <c r="A123" s="33">
        <v>42080.48337962963</v>
      </c>
      <c r="B123">
        <v>-7.9799999999999996E-2</v>
      </c>
      <c r="C123">
        <v>10.616</v>
      </c>
      <c r="M123" s="33">
        <v>42081.37703703704</v>
      </c>
      <c r="N123">
        <v>-5.5500000000000001E-2</v>
      </c>
      <c r="O123">
        <v>55.84</v>
      </c>
    </row>
    <row r="124" spans="1:15" x14ac:dyDescent="0.25">
      <c r="A124" s="33">
        <v>42080.483391203707</v>
      </c>
      <c r="B124">
        <v>-7.9799999999999996E-2</v>
      </c>
      <c r="C124">
        <v>10.657</v>
      </c>
      <c r="M124" s="33">
        <v>42081.37704861111</v>
      </c>
      <c r="N124">
        <v>-5.5199999999999999E-2</v>
      </c>
      <c r="O124">
        <v>55.88</v>
      </c>
    </row>
    <row r="125" spans="1:15" x14ac:dyDescent="0.25">
      <c r="A125" s="33">
        <v>42080.483391203707</v>
      </c>
      <c r="B125">
        <v>-7.9699999999999993E-2</v>
      </c>
      <c r="C125">
        <v>9.8710000000000004</v>
      </c>
      <c r="M125" s="33">
        <v>42081.37704861111</v>
      </c>
      <c r="N125">
        <v>-5.5199999999999999E-2</v>
      </c>
      <c r="O125">
        <v>55.82</v>
      </c>
    </row>
    <row r="126" spans="1:15" x14ac:dyDescent="0.25">
      <c r="A126" s="33">
        <v>42080.483402777776</v>
      </c>
      <c r="B126">
        <v>-7.9699999999999993E-2</v>
      </c>
      <c r="C126">
        <v>9.6579999999999995</v>
      </c>
      <c r="M126" s="33">
        <v>42081.377060185187</v>
      </c>
      <c r="N126">
        <v>-5.57E-2</v>
      </c>
      <c r="O126">
        <v>55.8</v>
      </c>
    </row>
    <row r="127" spans="1:15" x14ac:dyDescent="0.25">
      <c r="A127" s="33">
        <v>42080.483402777776</v>
      </c>
      <c r="B127">
        <v>-7.9600000000000004E-2</v>
      </c>
      <c r="C127">
        <v>9.4239999999999995</v>
      </c>
      <c r="M127" s="33">
        <v>42081.377060185187</v>
      </c>
      <c r="N127">
        <v>-5.5599999999999997E-2</v>
      </c>
      <c r="O127">
        <v>56.17</v>
      </c>
    </row>
    <row r="128" spans="1:15" x14ac:dyDescent="0.25">
      <c r="A128" s="33">
        <v>42080.483414351853</v>
      </c>
      <c r="B128">
        <v>-7.9699999999999993E-2</v>
      </c>
      <c r="C128">
        <v>8.86</v>
      </c>
      <c r="M128" s="33">
        <v>42081.377071759256</v>
      </c>
      <c r="N128">
        <v>-5.5500000000000001E-2</v>
      </c>
      <c r="O128">
        <v>57.41</v>
      </c>
    </row>
    <row r="129" spans="1:15" x14ac:dyDescent="0.25">
      <c r="A129" s="33">
        <v>42080.483414351853</v>
      </c>
      <c r="B129">
        <v>-7.9699999999999993E-2</v>
      </c>
      <c r="C129">
        <v>8.8350000000000009</v>
      </c>
      <c r="M129" s="33">
        <v>42081.377071759256</v>
      </c>
      <c r="N129">
        <v>-5.5500000000000001E-2</v>
      </c>
      <c r="O129">
        <v>57.5</v>
      </c>
    </row>
    <row r="130" spans="1:15" x14ac:dyDescent="0.25">
      <c r="A130" s="33">
        <v>42080.483425925922</v>
      </c>
      <c r="B130">
        <v>-7.9799999999999996E-2</v>
      </c>
      <c r="C130">
        <v>8.8409999999999993</v>
      </c>
      <c r="M130" s="33">
        <v>42081.377083333333</v>
      </c>
      <c r="N130">
        <v>-5.5500000000000001E-2</v>
      </c>
      <c r="O130">
        <v>57.56</v>
      </c>
    </row>
    <row r="131" spans="1:15" x14ac:dyDescent="0.25">
      <c r="A131" s="33">
        <v>42080.483425925922</v>
      </c>
      <c r="B131">
        <v>-7.9799999999999996E-2</v>
      </c>
      <c r="C131">
        <v>8.8249999999999993</v>
      </c>
      <c r="M131" s="33">
        <v>42081.377083333333</v>
      </c>
      <c r="N131">
        <v>-5.5500000000000001E-2</v>
      </c>
      <c r="O131">
        <v>57.59</v>
      </c>
    </row>
    <row r="132" spans="1:15" x14ac:dyDescent="0.25">
      <c r="A132" s="33">
        <v>42080.483437499999</v>
      </c>
      <c r="B132">
        <v>-7.9799999999999996E-2</v>
      </c>
      <c r="C132">
        <v>8.8379999999999992</v>
      </c>
      <c r="M132" s="33">
        <v>42081.37709490741</v>
      </c>
      <c r="N132">
        <v>-5.5500000000000001E-2</v>
      </c>
      <c r="O132">
        <v>57.59</v>
      </c>
    </row>
    <row r="133" spans="1:15" x14ac:dyDescent="0.25">
      <c r="A133" s="33">
        <v>42080.483437499999</v>
      </c>
      <c r="B133">
        <v>-7.9699999999999993E-2</v>
      </c>
      <c r="C133">
        <v>8.8219999999999992</v>
      </c>
      <c r="M133" s="33">
        <v>42081.37709490741</v>
      </c>
      <c r="N133">
        <v>-5.5500000000000001E-2</v>
      </c>
      <c r="O133">
        <v>57.58</v>
      </c>
    </row>
    <row r="134" spans="1:15" x14ac:dyDescent="0.25">
      <c r="A134" s="33">
        <v>42080.483449074076</v>
      </c>
      <c r="B134">
        <v>-7.9699999999999993E-2</v>
      </c>
      <c r="C134">
        <v>8.8320000000000007</v>
      </c>
      <c r="M134" s="33">
        <v>42081.377106481479</v>
      </c>
      <c r="N134">
        <v>-5.5500000000000001E-2</v>
      </c>
      <c r="O134">
        <v>57.58</v>
      </c>
    </row>
    <row r="135" spans="1:15" x14ac:dyDescent="0.25">
      <c r="A135" s="33">
        <v>42080.483449074076</v>
      </c>
      <c r="B135">
        <v>-7.9699999999999993E-2</v>
      </c>
      <c r="C135">
        <v>8.8140000000000001</v>
      </c>
      <c r="M135" s="33">
        <v>42081.377106481479</v>
      </c>
      <c r="N135">
        <v>-5.5599999999999997E-2</v>
      </c>
      <c r="O135">
        <v>57.52</v>
      </c>
    </row>
    <row r="136" spans="1:15" x14ac:dyDescent="0.25">
      <c r="A136" s="33">
        <v>42080.483460648145</v>
      </c>
      <c r="B136">
        <v>-7.9799999999999996E-2</v>
      </c>
      <c r="C136">
        <v>8.8219999999999992</v>
      </c>
      <c r="M136" s="33">
        <v>42081.377118055556</v>
      </c>
      <c r="N136">
        <v>-5.5599999999999997E-2</v>
      </c>
      <c r="O136">
        <v>57.53</v>
      </c>
    </row>
    <row r="137" spans="1:15" x14ac:dyDescent="0.25">
      <c r="A137" s="33">
        <v>42080.483460648145</v>
      </c>
      <c r="B137">
        <v>-7.9699999999999993E-2</v>
      </c>
      <c r="C137">
        <v>8.8260000000000005</v>
      </c>
      <c r="M137" s="33">
        <v>42081.377118055556</v>
      </c>
      <c r="N137">
        <v>-5.5500000000000001E-2</v>
      </c>
      <c r="O137">
        <v>57.53</v>
      </c>
    </row>
    <row r="138" spans="1:15" x14ac:dyDescent="0.25">
      <c r="A138" s="33">
        <v>42080.483472222222</v>
      </c>
      <c r="B138">
        <v>-7.9699999999999993E-2</v>
      </c>
      <c r="C138">
        <v>8.8260000000000005</v>
      </c>
      <c r="M138" s="33">
        <v>42081.377129629633</v>
      </c>
      <c r="N138">
        <v>-5.5500000000000001E-2</v>
      </c>
      <c r="O138">
        <v>57.84</v>
      </c>
    </row>
    <row r="139" spans="1:15" x14ac:dyDescent="0.25">
      <c r="A139" s="33">
        <v>42080.483472222222</v>
      </c>
      <c r="B139">
        <v>-7.9699999999999993E-2</v>
      </c>
      <c r="C139">
        <v>8.8309999999999995</v>
      </c>
      <c r="M139" s="33">
        <v>42081.377129629633</v>
      </c>
      <c r="N139">
        <v>-5.5500000000000001E-2</v>
      </c>
      <c r="O139">
        <v>59.3</v>
      </c>
    </row>
    <row r="140" spans="1:15" x14ac:dyDescent="0.25">
      <c r="A140" s="33">
        <v>42080.483483796299</v>
      </c>
      <c r="B140">
        <v>-7.9699999999999993E-2</v>
      </c>
      <c r="C140">
        <v>8.8230000000000004</v>
      </c>
      <c r="M140" s="33">
        <v>42081.377141203702</v>
      </c>
      <c r="N140">
        <v>-5.5500000000000001E-2</v>
      </c>
      <c r="O140">
        <v>63.32</v>
      </c>
    </row>
    <row r="141" spans="1:15" x14ac:dyDescent="0.25">
      <c r="A141" s="33">
        <v>42080.483483796299</v>
      </c>
      <c r="B141">
        <v>-7.9699999999999993E-2</v>
      </c>
      <c r="C141">
        <v>8.83</v>
      </c>
      <c r="M141" s="33">
        <v>42081.377141203702</v>
      </c>
      <c r="N141">
        <v>-5.5500000000000001E-2</v>
      </c>
      <c r="O141">
        <v>63.96</v>
      </c>
    </row>
    <row r="142" spans="1:15" x14ac:dyDescent="0.25">
      <c r="A142" s="33">
        <v>42080.483495370368</v>
      </c>
      <c r="B142">
        <v>-7.9699999999999993E-2</v>
      </c>
      <c r="C142">
        <v>8.8309999999999995</v>
      </c>
      <c r="M142" s="33">
        <v>42081.377152777779</v>
      </c>
      <c r="N142">
        <v>-5.5500000000000001E-2</v>
      </c>
      <c r="O142">
        <v>64.02</v>
      </c>
    </row>
    <row r="143" spans="1:15" x14ac:dyDescent="0.25">
      <c r="A143" s="33">
        <v>42080.483495370368</v>
      </c>
      <c r="B143">
        <v>-7.9699999999999993E-2</v>
      </c>
      <c r="C143">
        <v>8.9169999999999998</v>
      </c>
      <c r="M143" s="33">
        <v>42081.377152777779</v>
      </c>
      <c r="N143">
        <v>-5.5599999999999997E-2</v>
      </c>
      <c r="O143">
        <v>63.99</v>
      </c>
    </row>
    <row r="144" spans="1:15" x14ac:dyDescent="0.25">
      <c r="A144" s="33">
        <v>42080.483506944445</v>
      </c>
      <c r="B144">
        <v>-7.9699999999999993E-2</v>
      </c>
      <c r="C144">
        <v>8.891</v>
      </c>
      <c r="M144" s="33">
        <v>42081.377164351848</v>
      </c>
      <c r="N144">
        <v>-5.5500000000000001E-2</v>
      </c>
      <c r="O144">
        <v>64.02</v>
      </c>
    </row>
    <row r="145" spans="1:15" x14ac:dyDescent="0.25">
      <c r="A145" s="33">
        <v>42080.483506944445</v>
      </c>
      <c r="B145">
        <v>-7.9799999999999996E-2</v>
      </c>
      <c r="C145">
        <v>10.875</v>
      </c>
      <c r="M145" s="33">
        <v>42081.377164351848</v>
      </c>
      <c r="N145">
        <v>-5.5500000000000001E-2</v>
      </c>
      <c r="O145">
        <v>64.02</v>
      </c>
    </row>
    <row r="146" spans="1:15" x14ac:dyDescent="0.25">
      <c r="A146" s="33">
        <v>42080.483518518522</v>
      </c>
      <c r="B146">
        <v>-7.9799999999999996E-2</v>
      </c>
      <c r="C146">
        <v>10.577999999999999</v>
      </c>
      <c r="M146" s="33">
        <v>42081.377175925925</v>
      </c>
      <c r="N146">
        <v>-5.5500000000000001E-2</v>
      </c>
      <c r="O146">
        <v>64.05</v>
      </c>
    </row>
    <row r="147" spans="1:15" x14ac:dyDescent="0.25">
      <c r="A147" s="33">
        <v>42080.483518518522</v>
      </c>
      <c r="B147">
        <v>-7.9799999999999996E-2</v>
      </c>
      <c r="C147">
        <v>10.259</v>
      </c>
      <c r="M147" s="33">
        <v>42081.377175925925</v>
      </c>
      <c r="N147">
        <v>-5.5500000000000001E-2</v>
      </c>
      <c r="O147">
        <v>64.05</v>
      </c>
    </row>
    <row r="148" spans="1:15" x14ac:dyDescent="0.25">
      <c r="A148" s="33">
        <v>42080.483530092592</v>
      </c>
      <c r="B148">
        <v>-7.9699999999999993E-2</v>
      </c>
      <c r="C148">
        <v>10.019</v>
      </c>
      <c r="M148" s="33">
        <v>42081.377187500002</v>
      </c>
      <c r="N148">
        <v>-5.5500000000000001E-2</v>
      </c>
      <c r="O148">
        <v>64.06</v>
      </c>
    </row>
    <row r="149" spans="1:15" x14ac:dyDescent="0.25">
      <c r="A149" s="33">
        <v>42080.483530092592</v>
      </c>
      <c r="B149">
        <v>-7.9699999999999993E-2</v>
      </c>
      <c r="C149">
        <v>9.8390000000000004</v>
      </c>
      <c r="M149" s="33">
        <v>42081.377187500002</v>
      </c>
      <c r="N149">
        <v>-5.5300000000000002E-2</v>
      </c>
      <c r="O149">
        <v>64.02</v>
      </c>
    </row>
    <row r="150" spans="1:15" x14ac:dyDescent="0.25">
      <c r="A150" s="33">
        <v>42080.483541666668</v>
      </c>
      <c r="B150">
        <v>-7.9799999999999996E-2</v>
      </c>
      <c r="C150">
        <v>8.5950000000000006</v>
      </c>
      <c r="M150" s="33">
        <v>42081.377199074072</v>
      </c>
      <c r="N150">
        <v>-5.5399999999999998E-2</v>
      </c>
      <c r="O150">
        <v>64.040000000000006</v>
      </c>
    </row>
    <row r="151" spans="1:15" x14ac:dyDescent="0.25">
      <c r="A151" s="33">
        <v>42080.483541666668</v>
      </c>
      <c r="B151">
        <v>-7.9699999999999993E-2</v>
      </c>
      <c r="C151">
        <v>8.5839999999999996</v>
      </c>
      <c r="M151" s="33">
        <v>42081.377199074072</v>
      </c>
      <c r="N151">
        <v>-5.57E-2</v>
      </c>
      <c r="O151">
        <v>64.040000000000006</v>
      </c>
    </row>
    <row r="152" spans="1:15" x14ac:dyDescent="0.25">
      <c r="A152" s="33">
        <v>42080.483553240738</v>
      </c>
      <c r="B152">
        <v>-7.9699999999999993E-2</v>
      </c>
      <c r="C152">
        <v>8.5939999999999994</v>
      </c>
      <c r="M152" s="33">
        <v>42081.377210648148</v>
      </c>
      <c r="N152">
        <v>-5.5599999999999997E-2</v>
      </c>
      <c r="O152">
        <v>63.99</v>
      </c>
    </row>
    <row r="153" spans="1:15" x14ac:dyDescent="0.25">
      <c r="A153" s="33">
        <v>42080.483553240738</v>
      </c>
      <c r="B153">
        <v>-7.9699999999999993E-2</v>
      </c>
      <c r="C153">
        <v>8.5890000000000004</v>
      </c>
      <c r="M153" s="33">
        <v>42081.377210648148</v>
      </c>
      <c r="N153">
        <v>-5.5599999999999997E-2</v>
      </c>
      <c r="O153">
        <v>64.900000000000006</v>
      </c>
    </row>
    <row r="154" spans="1:15" x14ac:dyDescent="0.25">
      <c r="A154" s="33">
        <v>42080.483564814815</v>
      </c>
      <c r="B154">
        <v>-7.9699999999999993E-2</v>
      </c>
      <c r="C154">
        <v>8.5939999999999994</v>
      </c>
      <c r="M154" s="33">
        <v>42081.377222222225</v>
      </c>
      <c r="N154">
        <v>-5.5500000000000001E-2</v>
      </c>
      <c r="O154">
        <v>68.81</v>
      </c>
    </row>
    <row r="155" spans="1:15" x14ac:dyDescent="0.25">
      <c r="A155" s="33">
        <v>42080.483564814815</v>
      </c>
      <c r="B155">
        <v>-7.9799999999999996E-2</v>
      </c>
      <c r="C155">
        <v>8.5969999999999995</v>
      </c>
      <c r="M155" s="33">
        <v>42081.377222222225</v>
      </c>
      <c r="N155">
        <v>-5.5500000000000001E-2</v>
      </c>
      <c r="O155">
        <v>69.33</v>
      </c>
    </row>
    <row r="156" spans="1:15" x14ac:dyDescent="0.25">
      <c r="A156" s="33">
        <v>42080.483576388891</v>
      </c>
      <c r="B156">
        <v>-7.9799999999999996E-2</v>
      </c>
      <c r="C156">
        <v>8.5869999999999997</v>
      </c>
      <c r="M156" s="33">
        <v>42081.377233796295</v>
      </c>
      <c r="N156">
        <v>-5.5500000000000001E-2</v>
      </c>
      <c r="O156">
        <v>69.47</v>
      </c>
    </row>
    <row r="157" spans="1:15" x14ac:dyDescent="0.25">
      <c r="A157" s="33">
        <v>42080.483576388891</v>
      </c>
      <c r="B157">
        <v>-7.9799999999999996E-2</v>
      </c>
      <c r="C157">
        <v>8.593</v>
      </c>
      <c r="M157" s="33">
        <v>42081.377233796295</v>
      </c>
      <c r="N157">
        <v>-5.5500000000000001E-2</v>
      </c>
      <c r="O157">
        <v>69.47</v>
      </c>
    </row>
    <row r="158" spans="1:15" x14ac:dyDescent="0.25">
      <c r="A158" s="33">
        <v>42080.483587962961</v>
      </c>
      <c r="B158">
        <v>-7.9799999999999996E-2</v>
      </c>
      <c r="C158">
        <v>8.593</v>
      </c>
      <c r="M158" s="33">
        <v>42081.377245370371</v>
      </c>
      <c r="N158">
        <v>-5.5800000000000002E-2</v>
      </c>
      <c r="O158">
        <v>69.47</v>
      </c>
    </row>
    <row r="159" spans="1:15" x14ac:dyDescent="0.25">
      <c r="A159" s="33">
        <v>42080.483587962961</v>
      </c>
      <c r="B159">
        <v>-7.9799999999999996E-2</v>
      </c>
      <c r="C159">
        <v>8.5920000000000005</v>
      </c>
      <c r="M159" s="33">
        <v>42081.377245370371</v>
      </c>
      <c r="N159">
        <v>-5.57E-2</v>
      </c>
      <c r="O159">
        <v>69.47</v>
      </c>
    </row>
    <row r="160" spans="1:15" x14ac:dyDescent="0.25">
      <c r="A160" s="33">
        <v>42080.483599537038</v>
      </c>
      <c r="B160">
        <v>-7.9799999999999996E-2</v>
      </c>
      <c r="C160">
        <v>8.5920000000000005</v>
      </c>
      <c r="M160" s="33">
        <v>42081.377256944441</v>
      </c>
      <c r="N160">
        <v>-5.5399999999999998E-2</v>
      </c>
      <c r="O160">
        <v>69.47</v>
      </c>
    </row>
    <row r="161" spans="1:15" x14ac:dyDescent="0.25">
      <c r="A161" s="33">
        <v>42080.483599537038</v>
      </c>
      <c r="B161">
        <v>-7.9799999999999996E-2</v>
      </c>
      <c r="C161">
        <v>8.5860000000000003</v>
      </c>
      <c r="M161" s="33">
        <v>42081.377256944441</v>
      </c>
      <c r="N161">
        <v>-5.5500000000000001E-2</v>
      </c>
      <c r="O161">
        <v>69.459999999999994</v>
      </c>
    </row>
    <row r="162" spans="1:15" x14ac:dyDescent="0.25">
      <c r="A162" s="33">
        <v>42080.483611111114</v>
      </c>
      <c r="B162">
        <v>-7.9699999999999993E-2</v>
      </c>
      <c r="C162">
        <v>8.5950000000000006</v>
      </c>
      <c r="M162" s="33">
        <v>42081.377268518518</v>
      </c>
      <c r="N162">
        <v>-5.5599999999999997E-2</v>
      </c>
      <c r="O162">
        <v>69.459999999999994</v>
      </c>
    </row>
    <row r="163" spans="1:15" x14ac:dyDescent="0.25">
      <c r="A163" s="33">
        <v>42080.483611111114</v>
      </c>
      <c r="B163">
        <v>-7.9699999999999993E-2</v>
      </c>
      <c r="C163">
        <v>8.5990000000000002</v>
      </c>
      <c r="M163" s="33">
        <v>42081.377268518518</v>
      </c>
      <c r="N163">
        <v>-5.5599999999999997E-2</v>
      </c>
      <c r="O163">
        <v>69.41</v>
      </c>
    </row>
    <row r="164" spans="1:15" x14ac:dyDescent="0.25">
      <c r="A164" s="33">
        <v>42080.483622685184</v>
      </c>
      <c r="B164">
        <v>-7.9799999999999996E-2</v>
      </c>
      <c r="C164">
        <v>8.5990000000000002</v>
      </c>
      <c r="M164" s="33">
        <v>42081.377280092594</v>
      </c>
      <c r="N164">
        <v>-5.5599999999999997E-2</v>
      </c>
      <c r="O164">
        <v>69.34</v>
      </c>
    </row>
    <row r="165" spans="1:15" x14ac:dyDescent="0.25">
      <c r="A165" s="33">
        <v>42080.483622685184</v>
      </c>
      <c r="B165">
        <v>-7.9799999999999996E-2</v>
      </c>
      <c r="C165">
        <v>8.7409999999999997</v>
      </c>
      <c r="M165" s="33">
        <v>42081.377280092594</v>
      </c>
      <c r="N165">
        <v>-5.5500000000000001E-2</v>
      </c>
      <c r="O165">
        <v>69.33</v>
      </c>
    </row>
    <row r="166" spans="1:15" x14ac:dyDescent="0.25">
      <c r="A166" s="33">
        <v>42080.483634259261</v>
      </c>
      <c r="B166">
        <v>-7.9799999999999996E-2</v>
      </c>
      <c r="C166">
        <v>9.5389999999999997</v>
      </c>
      <c r="M166" s="33">
        <v>42081.377291666664</v>
      </c>
      <c r="N166">
        <v>-5.5599999999999997E-2</v>
      </c>
      <c r="O166">
        <v>69.569999999999993</v>
      </c>
    </row>
    <row r="167" spans="1:15" x14ac:dyDescent="0.25">
      <c r="A167" s="33">
        <v>42080.483634259261</v>
      </c>
      <c r="B167">
        <v>-7.9799999999999996E-2</v>
      </c>
      <c r="C167">
        <v>9.4649999999999999</v>
      </c>
      <c r="M167" s="33">
        <v>42081.377291666664</v>
      </c>
      <c r="N167">
        <v>-5.5599999999999997E-2</v>
      </c>
      <c r="O167">
        <v>71.37</v>
      </c>
    </row>
    <row r="168" spans="1:15" x14ac:dyDescent="0.25">
      <c r="A168" s="33">
        <v>42080.48364583333</v>
      </c>
      <c r="B168">
        <v>-7.9699999999999993E-2</v>
      </c>
      <c r="C168">
        <v>9.3659999999999997</v>
      </c>
      <c r="M168" s="33">
        <v>42081.377303240741</v>
      </c>
      <c r="N168">
        <v>-5.5599999999999997E-2</v>
      </c>
      <c r="O168">
        <v>73.069999999999993</v>
      </c>
    </row>
    <row r="169" spans="1:15" x14ac:dyDescent="0.25">
      <c r="A169" s="33">
        <v>42080.48364583333</v>
      </c>
      <c r="B169">
        <v>-7.9699999999999993E-2</v>
      </c>
      <c r="C169">
        <v>9.1850000000000005</v>
      </c>
      <c r="M169" s="33">
        <v>42081.377303240741</v>
      </c>
      <c r="N169">
        <v>-5.5599999999999997E-2</v>
      </c>
      <c r="O169">
        <v>73.040000000000006</v>
      </c>
    </row>
    <row r="170" spans="1:15" x14ac:dyDescent="0.25">
      <c r="A170" s="33">
        <v>42080.483657407407</v>
      </c>
      <c r="B170">
        <v>-7.9699999999999993E-2</v>
      </c>
      <c r="C170">
        <v>8.7789999999999999</v>
      </c>
      <c r="M170" s="33">
        <v>42081.377314814818</v>
      </c>
      <c r="N170">
        <v>-5.5599999999999997E-2</v>
      </c>
      <c r="O170">
        <v>73.08</v>
      </c>
    </row>
    <row r="171" spans="1:15" x14ac:dyDescent="0.25">
      <c r="A171" s="33">
        <v>42080.483657407407</v>
      </c>
      <c r="B171">
        <v>-7.9699999999999993E-2</v>
      </c>
      <c r="C171">
        <v>8.7789999999999999</v>
      </c>
      <c r="M171" s="33">
        <v>42081.377314814818</v>
      </c>
      <c r="N171">
        <v>-5.5599999999999997E-2</v>
      </c>
      <c r="O171">
        <v>73.2</v>
      </c>
    </row>
    <row r="172" spans="1:15" x14ac:dyDescent="0.25">
      <c r="A172" s="33">
        <v>42080.483668981484</v>
      </c>
      <c r="B172">
        <v>-7.9699999999999993E-2</v>
      </c>
      <c r="C172">
        <v>8.766</v>
      </c>
      <c r="M172" s="33">
        <v>42081.377326388887</v>
      </c>
      <c r="N172">
        <v>-5.5500000000000001E-2</v>
      </c>
      <c r="O172">
        <v>73.19</v>
      </c>
    </row>
    <row r="173" spans="1:15" x14ac:dyDescent="0.25">
      <c r="A173" s="33">
        <v>42080.483668981484</v>
      </c>
      <c r="B173">
        <v>-7.9699999999999993E-2</v>
      </c>
      <c r="C173">
        <v>8.7720000000000002</v>
      </c>
      <c r="M173" s="33">
        <v>42081.377326388887</v>
      </c>
      <c r="N173">
        <v>-5.5500000000000001E-2</v>
      </c>
      <c r="O173">
        <v>73.239999999999995</v>
      </c>
    </row>
    <row r="174" spans="1:15" x14ac:dyDescent="0.25">
      <c r="A174" s="33">
        <v>42080.483680555553</v>
      </c>
      <c r="B174">
        <v>-7.9799999999999996E-2</v>
      </c>
      <c r="C174">
        <v>8.7769999999999992</v>
      </c>
      <c r="M174" s="33">
        <v>42081.377337962964</v>
      </c>
      <c r="N174">
        <v>-5.5500000000000001E-2</v>
      </c>
      <c r="O174">
        <v>73.2</v>
      </c>
    </row>
    <row r="175" spans="1:15" x14ac:dyDescent="0.25">
      <c r="A175" s="33">
        <v>42080.483680555553</v>
      </c>
      <c r="B175">
        <v>-7.9799999999999996E-2</v>
      </c>
      <c r="C175">
        <v>8.7729999999999997</v>
      </c>
      <c r="M175" s="33">
        <v>42081.377337962964</v>
      </c>
      <c r="N175">
        <v>-5.5500000000000001E-2</v>
      </c>
      <c r="O175">
        <v>73.12</v>
      </c>
    </row>
    <row r="176" spans="1:15" x14ac:dyDescent="0.25">
      <c r="A176" s="33">
        <v>42080.48369212963</v>
      </c>
      <c r="B176">
        <v>-7.9699999999999993E-2</v>
      </c>
      <c r="C176">
        <v>8.7739999999999991</v>
      </c>
      <c r="M176" s="33">
        <v>42081.377349537041</v>
      </c>
      <c r="N176">
        <v>-5.5599999999999997E-2</v>
      </c>
      <c r="O176">
        <v>73.14</v>
      </c>
    </row>
    <row r="177" spans="1:15" x14ac:dyDescent="0.25">
      <c r="A177" s="33">
        <v>42080.48369212963</v>
      </c>
      <c r="B177">
        <v>-7.9699999999999993E-2</v>
      </c>
      <c r="C177">
        <v>8.7729999999999997</v>
      </c>
      <c r="M177" s="33">
        <v>42081.377349537041</v>
      </c>
      <c r="N177">
        <v>-5.5599999999999997E-2</v>
      </c>
      <c r="O177">
        <v>73.14</v>
      </c>
    </row>
    <row r="178" spans="1:15" x14ac:dyDescent="0.25">
      <c r="A178" s="33">
        <v>42080.483703703707</v>
      </c>
      <c r="B178">
        <v>-7.9799999999999996E-2</v>
      </c>
      <c r="C178">
        <v>8.7729999999999997</v>
      </c>
      <c r="M178" s="33">
        <v>42081.37736111111</v>
      </c>
      <c r="N178">
        <v>-5.5599999999999997E-2</v>
      </c>
      <c r="O178">
        <v>73.08</v>
      </c>
    </row>
    <row r="179" spans="1:15" x14ac:dyDescent="0.25">
      <c r="A179" s="33">
        <v>42080.483703703707</v>
      </c>
      <c r="B179">
        <v>-7.9799999999999996E-2</v>
      </c>
      <c r="C179">
        <v>8.7729999999999997</v>
      </c>
      <c r="M179" s="33">
        <v>42081.37736111111</v>
      </c>
      <c r="N179">
        <v>-5.5500000000000001E-2</v>
      </c>
      <c r="O179">
        <v>73.040000000000006</v>
      </c>
    </row>
    <row r="180" spans="1:15" x14ac:dyDescent="0.25">
      <c r="A180" s="33">
        <v>42080.483715277776</v>
      </c>
      <c r="B180">
        <v>-7.9699999999999993E-2</v>
      </c>
      <c r="C180">
        <v>8.7789999999999999</v>
      </c>
      <c r="M180" s="33">
        <v>42081.377372685187</v>
      </c>
      <c r="N180">
        <v>-5.5399999999999998E-2</v>
      </c>
      <c r="O180">
        <v>73.239999999999995</v>
      </c>
    </row>
    <row r="181" spans="1:15" x14ac:dyDescent="0.25">
      <c r="A181" s="33">
        <v>42080.483715277776</v>
      </c>
      <c r="B181">
        <v>-7.9699999999999993E-2</v>
      </c>
      <c r="C181">
        <v>8.7739999999999991</v>
      </c>
      <c r="M181" s="33">
        <v>42081.377372685187</v>
      </c>
      <c r="N181">
        <v>-5.5800000000000002E-2</v>
      </c>
      <c r="O181">
        <v>73.64</v>
      </c>
    </row>
    <row r="182" spans="1:15" x14ac:dyDescent="0.25">
      <c r="A182" s="33">
        <v>42080.483726851853</v>
      </c>
      <c r="B182">
        <v>-7.9799999999999996E-2</v>
      </c>
      <c r="C182">
        <v>8.7739999999999991</v>
      </c>
      <c r="M182" s="33">
        <v>42081.377384259256</v>
      </c>
      <c r="N182">
        <v>-5.57E-2</v>
      </c>
      <c r="O182">
        <v>73.319999999999993</v>
      </c>
    </row>
    <row r="183" spans="1:15" x14ac:dyDescent="0.25">
      <c r="A183" s="33">
        <v>42080.483726851853</v>
      </c>
      <c r="B183">
        <v>-7.9899999999999999E-2</v>
      </c>
      <c r="C183">
        <v>8.7739999999999991</v>
      </c>
      <c r="M183" s="33">
        <v>42081.377384259256</v>
      </c>
      <c r="N183">
        <v>-5.5599999999999997E-2</v>
      </c>
      <c r="O183">
        <v>73.349999999999994</v>
      </c>
    </row>
    <row r="184" spans="1:15" x14ac:dyDescent="0.25">
      <c r="A184" s="33">
        <v>42080.483738425923</v>
      </c>
      <c r="B184">
        <v>-7.9799999999999996E-2</v>
      </c>
      <c r="C184">
        <v>8.7490000000000006</v>
      </c>
      <c r="M184" s="33">
        <v>42081.377395833333</v>
      </c>
      <c r="N184">
        <v>-5.5599999999999997E-2</v>
      </c>
      <c r="O184">
        <v>73.349999999999994</v>
      </c>
    </row>
    <row r="185" spans="1:15" x14ac:dyDescent="0.25">
      <c r="A185" s="33">
        <v>42080.483738425923</v>
      </c>
      <c r="B185">
        <v>-7.9799999999999996E-2</v>
      </c>
      <c r="C185">
        <v>8.7739999999999991</v>
      </c>
      <c r="M185" s="33">
        <v>42081.377395833333</v>
      </c>
      <c r="N185">
        <v>-5.5500000000000001E-2</v>
      </c>
      <c r="O185">
        <v>73.38</v>
      </c>
    </row>
    <row r="186" spans="1:15" x14ac:dyDescent="0.25">
      <c r="A186" s="33">
        <v>42080.483749999999</v>
      </c>
      <c r="B186">
        <v>-7.9699999999999993E-2</v>
      </c>
      <c r="C186">
        <v>8.7780000000000005</v>
      </c>
      <c r="M186" s="33">
        <v>42081.37740740741</v>
      </c>
      <c r="N186">
        <v>-5.5500000000000001E-2</v>
      </c>
      <c r="O186">
        <v>73.33</v>
      </c>
    </row>
    <row r="187" spans="1:15" x14ac:dyDescent="0.25">
      <c r="A187" s="33">
        <v>42080.483749999999</v>
      </c>
      <c r="B187">
        <v>-7.9799999999999996E-2</v>
      </c>
      <c r="C187">
        <v>8.798</v>
      </c>
      <c r="M187" s="33">
        <v>42081.37740740741</v>
      </c>
      <c r="N187">
        <v>-5.5500000000000001E-2</v>
      </c>
      <c r="O187">
        <v>73.290000000000006</v>
      </c>
    </row>
    <row r="188" spans="1:15" x14ac:dyDescent="0.25">
      <c r="A188" s="33">
        <v>42080.483761574076</v>
      </c>
      <c r="B188">
        <v>-7.9899999999999999E-2</v>
      </c>
      <c r="C188">
        <v>8.7680000000000007</v>
      </c>
      <c r="M188" s="33">
        <v>42081.377418981479</v>
      </c>
      <c r="N188">
        <v>-5.5599999999999997E-2</v>
      </c>
      <c r="O188">
        <v>73.290000000000006</v>
      </c>
    </row>
    <row r="189" spans="1:15" x14ac:dyDescent="0.25">
      <c r="A189" s="33">
        <v>42080.483761574076</v>
      </c>
      <c r="B189">
        <v>-7.9899999999999999E-2</v>
      </c>
      <c r="C189">
        <v>8.7680000000000007</v>
      </c>
      <c r="M189" s="33">
        <v>42081.377418981479</v>
      </c>
      <c r="N189">
        <v>-5.5599999999999997E-2</v>
      </c>
      <c r="O189">
        <v>73.33</v>
      </c>
    </row>
    <row r="190" spans="1:15" x14ac:dyDescent="0.25">
      <c r="A190" s="33">
        <v>42080.483773148146</v>
      </c>
      <c r="B190">
        <v>-7.9799999999999996E-2</v>
      </c>
      <c r="C190">
        <v>8.7789999999999999</v>
      </c>
      <c r="M190" s="33">
        <v>42081.377430555556</v>
      </c>
      <c r="N190">
        <v>-5.5599999999999997E-2</v>
      </c>
      <c r="O190">
        <v>73.319999999999993</v>
      </c>
    </row>
    <row r="191" spans="1:15" x14ac:dyDescent="0.25">
      <c r="A191" s="33">
        <v>42080.483773148146</v>
      </c>
      <c r="B191">
        <v>-7.9799999999999996E-2</v>
      </c>
      <c r="C191">
        <v>8.7799999999999994</v>
      </c>
      <c r="M191" s="33">
        <v>42081.377430555556</v>
      </c>
      <c r="N191">
        <v>-5.5599999999999997E-2</v>
      </c>
      <c r="O191">
        <v>73.31</v>
      </c>
    </row>
    <row r="192" spans="1:15" x14ac:dyDescent="0.25">
      <c r="A192" s="33">
        <v>42080.483784722222</v>
      </c>
      <c r="B192">
        <v>-7.9699999999999993E-2</v>
      </c>
      <c r="C192">
        <v>8.7829999999999995</v>
      </c>
      <c r="M192" s="33">
        <v>42081.377442129633</v>
      </c>
      <c r="N192">
        <v>-5.5599999999999997E-2</v>
      </c>
      <c r="O192">
        <v>73.3</v>
      </c>
    </row>
    <row r="193" spans="1:15" x14ac:dyDescent="0.25">
      <c r="A193" s="33">
        <v>42080.483784722222</v>
      </c>
      <c r="B193">
        <v>-7.9699999999999993E-2</v>
      </c>
      <c r="C193">
        <v>8.7780000000000005</v>
      </c>
      <c r="M193" s="33">
        <v>42081.377442129633</v>
      </c>
      <c r="N193">
        <v>-5.5599999999999997E-2</v>
      </c>
      <c r="O193">
        <v>72.900000000000006</v>
      </c>
    </row>
    <row r="194" spans="1:15" x14ac:dyDescent="0.25">
      <c r="A194" s="33">
        <v>42080.483796296299</v>
      </c>
      <c r="B194">
        <v>-7.9699999999999993E-2</v>
      </c>
      <c r="C194">
        <v>8.7720000000000002</v>
      </c>
      <c r="M194" s="33">
        <v>42081.377453703702</v>
      </c>
      <c r="N194">
        <v>-5.5500000000000001E-2</v>
      </c>
      <c r="O194">
        <v>70.05</v>
      </c>
    </row>
    <row r="195" spans="1:15" x14ac:dyDescent="0.25">
      <c r="A195" s="33">
        <v>42080.483796296299</v>
      </c>
      <c r="B195">
        <v>-7.9799999999999996E-2</v>
      </c>
      <c r="C195">
        <v>8.7720000000000002</v>
      </c>
      <c r="M195" s="33">
        <v>42081.377453703702</v>
      </c>
      <c r="N195">
        <v>-5.5599999999999997E-2</v>
      </c>
      <c r="O195">
        <v>69.290000000000006</v>
      </c>
    </row>
    <row r="196" spans="1:15" x14ac:dyDescent="0.25">
      <c r="A196" s="33">
        <v>42080.483807870369</v>
      </c>
      <c r="B196">
        <v>-7.9799999999999996E-2</v>
      </c>
      <c r="C196">
        <v>8.7759999999999998</v>
      </c>
      <c r="M196" s="33">
        <v>42081.377465277779</v>
      </c>
      <c r="N196">
        <v>-5.5599999999999997E-2</v>
      </c>
      <c r="O196">
        <v>69.38</v>
      </c>
    </row>
    <row r="197" spans="1:15" x14ac:dyDescent="0.25">
      <c r="A197" s="33">
        <v>42080.483807870369</v>
      </c>
      <c r="B197">
        <v>-7.9699999999999993E-2</v>
      </c>
      <c r="C197">
        <v>8.7720000000000002</v>
      </c>
      <c r="M197" s="33">
        <v>42081.377465277779</v>
      </c>
      <c r="N197">
        <v>-5.5599999999999997E-2</v>
      </c>
      <c r="O197">
        <v>69.319999999999993</v>
      </c>
    </row>
    <row r="198" spans="1:15" x14ac:dyDescent="0.25">
      <c r="A198" s="33">
        <v>42080.483819444446</v>
      </c>
      <c r="B198">
        <v>-7.9799999999999996E-2</v>
      </c>
      <c r="C198">
        <v>8.7720000000000002</v>
      </c>
      <c r="M198" s="33">
        <v>42081.377476851849</v>
      </c>
      <c r="N198">
        <v>-5.5500000000000001E-2</v>
      </c>
      <c r="O198">
        <v>69.42</v>
      </c>
    </row>
    <row r="199" spans="1:15" x14ac:dyDescent="0.25">
      <c r="A199" s="33">
        <v>42080.483819444446</v>
      </c>
      <c r="B199">
        <v>-7.9699999999999993E-2</v>
      </c>
      <c r="C199">
        <v>8.7729999999999997</v>
      </c>
      <c r="M199" s="33">
        <v>42081.377476851849</v>
      </c>
      <c r="N199">
        <v>-5.5500000000000001E-2</v>
      </c>
      <c r="O199">
        <v>69.38</v>
      </c>
    </row>
    <row r="200" spans="1:15" x14ac:dyDescent="0.25">
      <c r="A200" s="33">
        <v>42080.483831018515</v>
      </c>
      <c r="B200">
        <v>-7.9799999999999996E-2</v>
      </c>
      <c r="C200">
        <v>8.7769999999999992</v>
      </c>
      <c r="M200" s="33">
        <v>42081.377488425926</v>
      </c>
      <c r="N200">
        <v>-5.5500000000000001E-2</v>
      </c>
      <c r="O200">
        <v>69.42</v>
      </c>
    </row>
    <row r="201" spans="1:15" x14ac:dyDescent="0.25">
      <c r="A201" s="33">
        <v>42080.483831018515</v>
      </c>
      <c r="B201">
        <v>-7.9799999999999996E-2</v>
      </c>
      <c r="C201">
        <v>8.7780000000000005</v>
      </c>
      <c r="M201" s="33">
        <v>42081.377488425926</v>
      </c>
      <c r="N201">
        <v>-5.5500000000000001E-2</v>
      </c>
      <c r="O201">
        <v>69.42</v>
      </c>
    </row>
    <row r="202" spans="1:15" x14ac:dyDescent="0.25">
      <c r="A202" s="33">
        <v>42080.483842592592</v>
      </c>
      <c r="B202">
        <v>-7.9899999999999999E-2</v>
      </c>
      <c r="C202">
        <v>8.7690000000000001</v>
      </c>
      <c r="M202" s="33">
        <v>42081.377500000002</v>
      </c>
      <c r="N202">
        <v>-5.5500000000000001E-2</v>
      </c>
      <c r="O202">
        <v>69.42</v>
      </c>
    </row>
    <row r="203" spans="1:15" x14ac:dyDescent="0.25">
      <c r="A203" s="33">
        <v>42080.483842592592</v>
      </c>
      <c r="B203">
        <v>-7.9799999999999996E-2</v>
      </c>
      <c r="C203">
        <v>8.7650000000000006</v>
      </c>
      <c r="M203" s="33">
        <v>42081.377500000002</v>
      </c>
      <c r="N203">
        <v>-5.5500000000000001E-2</v>
      </c>
      <c r="O203">
        <v>69.45</v>
      </c>
    </row>
    <row r="204" spans="1:15" x14ac:dyDescent="0.25">
      <c r="A204" s="33">
        <v>42080.483854166669</v>
      </c>
      <c r="B204">
        <v>-7.9699999999999993E-2</v>
      </c>
      <c r="C204">
        <v>8.77</v>
      </c>
      <c r="M204" s="33">
        <v>42081.377511574072</v>
      </c>
      <c r="N204">
        <v>-5.5500000000000001E-2</v>
      </c>
      <c r="O204">
        <v>69.28</v>
      </c>
    </row>
    <row r="205" spans="1:15" x14ac:dyDescent="0.25">
      <c r="A205" s="33">
        <v>42080.483854166669</v>
      </c>
      <c r="B205">
        <v>-7.9699999999999993E-2</v>
      </c>
      <c r="C205">
        <v>8.77</v>
      </c>
      <c r="M205" s="33">
        <v>42081.377511574072</v>
      </c>
      <c r="N205">
        <v>-5.5599999999999997E-2</v>
      </c>
      <c r="O205">
        <v>69.34</v>
      </c>
    </row>
    <row r="206" spans="1:15" x14ac:dyDescent="0.25">
      <c r="A206" s="33">
        <v>42080.483865740738</v>
      </c>
      <c r="B206">
        <v>-7.9799999999999996E-2</v>
      </c>
      <c r="C206">
        <v>8.77</v>
      </c>
      <c r="M206" s="33">
        <v>42081.377523148149</v>
      </c>
      <c r="N206">
        <v>-5.5500000000000001E-2</v>
      </c>
      <c r="O206">
        <v>69.290000000000006</v>
      </c>
    </row>
    <row r="207" spans="1:15" x14ac:dyDescent="0.25">
      <c r="A207" s="33">
        <v>42080.483865740738</v>
      </c>
      <c r="B207">
        <v>-7.9799999999999996E-2</v>
      </c>
      <c r="C207">
        <v>8.77</v>
      </c>
      <c r="M207" s="33">
        <v>42081.377523148149</v>
      </c>
      <c r="N207">
        <v>-5.5599999999999997E-2</v>
      </c>
      <c r="O207">
        <v>68.239999999999995</v>
      </c>
    </row>
    <row r="208" spans="1:15" x14ac:dyDescent="0.25">
      <c r="A208" s="33">
        <v>42080.483877314815</v>
      </c>
      <c r="B208">
        <v>-7.9699999999999993E-2</v>
      </c>
      <c r="C208">
        <v>8.7799999999999994</v>
      </c>
      <c r="M208" s="33">
        <v>42081.377534722225</v>
      </c>
      <c r="N208">
        <v>-5.5599999999999997E-2</v>
      </c>
      <c r="O208">
        <v>65.13</v>
      </c>
    </row>
    <row r="209" spans="1:15" x14ac:dyDescent="0.25">
      <c r="A209" s="33">
        <v>42080.483877314815</v>
      </c>
      <c r="B209">
        <v>-7.9699999999999993E-2</v>
      </c>
      <c r="C209">
        <v>8.7789999999999999</v>
      </c>
      <c r="M209" s="33">
        <v>42081.377534722225</v>
      </c>
      <c r="N209">
        <v>-5.5599999999999997E-2</v>
      </c>
      <c r="O209">
        <v>62.73</v>
      </c>
    </row>
    <row r="210" spans="1:15" x14ac:dyDescent="0.25">
      <c r="A210" s="33">
        <v>42080.483888888892</v>
      </c>
      <c r="B210">
        <v>-7.9799999999999996E-2</v>
      </c>
      <c r="C210">
        <v>8.7729999999999997</v>
      </c>
      <c r="M210" s="33">
        <v>42081.377546296295</v>
      </c>
      <c r="N210">
        <v>-5.5500000000000001E-2</v>
      </c>
      <c r="O210">
        <v>62.73</v>
      </c>
    </row>
    <row r="211" spans="1:15" x14ac:dyDescent="0.25">
      <c r="A211" s="33">
        <v>42080.483888888892</v>
      </c>
      <c r="B211">
        <v>-7.9399999999999998E-2</v>
      </c>
      <c r="C211">
        <v>8.7780000000000005</v>
      </c>
      <c r="M211" s="33">
        <v>42081.377546296295</v>
      </c>
      <c r="N211">
        <v>-5.5500000000000001E-2</v>
      </c>
      <c r="O211">
        <v>62.77</v>
      </c>
    </row>
    <row r="212" spans="1:15" x14ac:dyDescent="0.25">
      <c r="A212" s="33">
        <v>42080.483900462961</v>
      </c>
      <c r="B212">
        <v>-7.9399999999999998E-2</v>
      </c>
      <c r="C212">
        <v>8.7720000000000002</v>
      </c>
      <c r="M212" s="33">
        <v>42081.377557870372</v>
      </c>
      <c r="N212">
        <v>-5.5500000000000001E-2</v>
      </c>
      <c r="O212">
        <v>62.77</v>
      </c>
    </row>
    <row r="213" spans="1:15" x14ac:dyDescent="0.25">
      <c r="A213" s="33">
        <v>42080.483900462961</v>
      </c>
      <c r="B213">
        <v>-8.0399999999999999E-2</v>
      </c>
      <c r="C213">
        <v>8.7729999999999997</v>
      </c>
      <c r="M213" s="33">
        <v>42081.377557870372</v>
      </c>
      <c r="N213">
        <v>-5.5500000000000001E-2</v>
      </c>
      <c r="O213">
        <v>62.69</v>
      </c>
    </row>
    <row r="214" spans="1:15" x14ac:dyDescent="0.25">
      <c r="A214" s="33">
        <v>42080.483912037038</v>
      </c>
      <c r="B214">
        <v>-7.9500000000000001E-2</v>
      </c>
      <c r="C214">
        <v>8.7729999999999997</v>
      </c>
      <c r="M214" s="33">
        <v>42081.377569444441</v>
      </c>
      <c r="N214">
        <v>-5.5500000000000001E-2</v>
      </c>
      <c r="O214">
        <v>62.7</v>
      </c>
    </row>
    <row r="215" spans="1:15" x14ac:dyDescent="0.25">
      <c r="A215" s="33">
        <v>42080.483912037038</v>
      </c>
      <c r="B215">
        <v>-7.9799999999999996E-2</v>
      </c>
      <c r="C215">
        <v>8.7729999999999997</v>
      </c>
      <c r="M215" s="33">
        <v>42081.377569444441</v>
      </c>
      <c r="N215">
        <v>-5.5500000000000001E-2</v>
      </c>
      <c r="O215">
        <v>62.71</v>
      </c>
    </row>
    <row r="216" spans="1:15" x14ac:dyDescent="0.25">
      <c r="A216" s="33">
        <v>42080.483923611115</v>
      </c>
      <c r="B216">
        <v>-8.0100000000000005E-2</v>
      </c>
      <c r="C216">
        <v>8.7729999999999997</v>
      </c>
      <c r="M216" s="33">
        <v>42081.377581018518</v>
      </c>
      <c r="N216">
        <v>-5.5800000000000002E-2</v>
      </c>
      <c r="O216">
        <v>62.72</v>
      </c>
    </row>
    <row r="217" spans="1:15" x14ac:dyDescent="0.25">
      <c r="A217" s="33">
        <v>42080.483923611115</v>
      </c>
      <c r="B217">
        <v>-7.9699999999999993E-2</v>
      </c>
      <c r="C217">
        <v>8.7750000000000004</v>
      </c>
      <c r="M217" s="33">
        <v>42081.377581018518</v>
      </c>
      <c r="N217">
        <v>-5.5399999999999998E-2</v>
      </c>
      <c r="O217">
        <v>62.71</v>
      </c>
    </row>
    <row r="218" spans="1:15" x14ac:dyDescent="0.25">
      <c r="A218" s="33">
        <v>42080.483935185184</v>
      </c>
      <c r="B218">
        <v>-7.9699999999999993E-2</v>
      </c>
      <c r="C218">
        <v>8.7759999999999998</v>
      </c>
      <c r="M218" s="33">
        <v>42081.377592592595</v>
      </c>
      <c r="N218">
        <v>-5.5399999999999998E-2</v>
      </c>
      <c r="O218">
        <v>62.71</v>
      </c>
    </row>
    <row r="219" spans="1:15" x14ac:dyDescent="0.25">
      <c r="A219" s="33">
        <v>42080.483935185184</v>
      </c>
      <c r="B219">
        <v>-7.9799999999999996E-2</v>
      </c>
      <c r="C219">
        <v>8.7680000000000007</v>
      </c>
      <c r="M219" s="33">
        <v>42081.377592592595</v>
      </c>
      <c r="N219">
        <v>-5.5500000000000001E-2</v>
      </c>
      <c r="O219">
        <v>62.66</v>
      </c>
    </row>
    <row r="220" spans="1:15" x14ac:dyDescent="0.25">
      <c r="A220" s="33">
        <v>42080.483946759261</v>
      </c>
      <c r="B220">
        <v>-7.9899999999999999E-2</v>
      </c>
      <c r="C220">
        <v>8.7680000000000007</v>
      </c>
      <c r="M220" s="33">
        <v>42081.377604166664</v>
      </c>
      <c r="N220">
        <v>-5.5500000000000001E-2</v>
      </c>
      <c r="O220">
        <v>60.33</v>
      </c>
    </row>
    <row r="221" spans="1:15" x14ac:dyDescent="0.25">
      <c r="A221" s="33">
        <v>42080.483946759261</v>
      </c>
      <c r="B221">
        <v>-7.9899999999999999E-2</v>
      </c>
      <c r="C221">
        <v>8.7669999999999995</v>
      </c>
      <c r="M221" s="33">
        <v>42081.377604166664</v>
      </c>
      <c r="N221">
        <v>-5.5500000000000001E-2</v>
      </c>
      <c r="O221">
        <v>58.38</v>
      </c>
    </row>
    <row r="222" spans="1:15" x14ac:dyDescent="0.25">
      <c r="A222" s="33">
        <v>42080.483958333331</v>
      </c>
      <c r="B222">
        <v>-7.9899999999999999E-2</v>
      </c>
      <c r="C222">
        <v>8.7669999999999995</v>
      </c>
      <c r="M222" s="33">
        <v>42081.377615740741</v>
      </c>
      <c r="N222">
        <v>-5.5500000000000001E-2</v>
      </c>
      <c r="O222">
        <v>58.28</v>
      </c>
    </row>
    <row r="223" spans="1:15" x14ac:dyDescent="0.25">
      <c r="A223" s="33">
        <v>42080.483958333331</v>
      </c>
      <c r="B223">
        <v>-7.9799999999999996E-2</v>
      </c>
      <c r="C223">
        <v>8.7739999999999991</v>
      </c>
      <c r="M223" s="33">
        <v>42081.377615740741</v>
      </c>
      <c r="N223">
        <v>-5.5500000000000001E-2</v>
      </c>
      <c r="O223">
        <v>58.36</v>
      </c>
    </row>
    <row r="224" spans="1:15" x14ac:dyDescent="0.25">
      <c r="A224" s="33">
        <v>42080.483969907407</v>
      </c>
      <c r="B224">
        <v>-7.9699999999999993E-2</v>
      </c>
      <c r="C224">
        <v>8.7789999999999999</v>
      </c>
      <c r="M224" s="33">
        <v>42081.377627314818</v>
      </c>
      <c r="N224">
        <v>-5.5500000000000001E-2</v>
      </c>
      <c r="O224">
        <v>58.37</v>
      </c>
    </row>
    <row r="225" spans="1:15" x14ac:dyDescent="0.25">
      <c r="A225" s="33">
        <v>42080.483969907407</v>
      </c>
      <c r="B225">
        <v>-7.9799999999999996E-2</v>
      </c>
      <c r="C225">
        <v>8.7789999999999999</v>
      </c>
      <c r="M225" s="33">
        <v>42081.377627314818</v>
      </c>
      <c r="N225">
        <v>-5.5500000000000001E-2</v>
      </c>
      <c r="O225">
        <v>58.38</v>
      </c>
    </row>
    <row r="226" spans="1:15" x14ac:dyDescent="0.25">
      <c r="A226" s="33">
        <v>42080.483981481484</v>
      </c>
      <c r="B226">
        <v>-7.9799999999999996E-2</v>
      </c>
      <c r="C226">
        <v>8.7759999999999998</v>
      </c>
      <c r="M226" s="33">
        <v>42081.377638888887</v>
      </c>
      <c r="N226">
        <v>-5.5599999999999997E-2</v>
      </c>
      <c r="O226">
        <v>58.39</v>
      </c>
    </row>
    <row r="227" spans="1:15" x14ac:dyDescent="0.25">
      <c r="A227" s="33">
        <v>42080.483981481484</v>
      </c>
      <c r="B227">
        <v>-7.9799999999999996E-2</v>
      </c>
      <c r="C227">
        <v>8.7710000000000008</v>
      </c>
      <c r="M227" s="33">
        <v>42081.377638888887</v>
      </c>
      <c r="N227">
        <v>-5.5500000000000001E-2</v>
      </c>
      <c r="O227">
        <v>58.43</v>
      </c>
    </row>
    <row r="228" spans="1:15" x14ac:dyDescent="0.25">
      <c r="A228" s="33">
        <v>42080.483993055554</v>
      </c>
      <c r="B228">
        <v>-8.0100000000000005E-2</v>
      </c>
      <c r="C228">
        <v>8.7720000000000002</v>
      </c>
      <c r="M228" s="33">
        <v>42081.377650462964</v>
      </c>
      <c r="N228">
        <v>-5.5500000000000001E-2</v>
      </c>
      <c r="O228">
        <v>58.36</v>
      </c>
    </row>
    <row r="229" spans="1:15" x14ac:dyDescent="0.25">
      <c r="A229" s="33">
        <v>42080.483993055554</v>
      </c>
      <c r="B229">
        <v>-7.9699999999999993E-2</v>
      </c>
      <c r="C229">
        <v>8.7710000000000008</v>
      </c>
      <c r="M229" s="33">
        <v>42081.377650462964</v>
      </c>
      <c r="N229">
        <v>-5.5500000000000001E-2</v>
      </c>
      <c r="O229">
        <v>58.35</v>
      </c>
    </row>
    <row r="230" spans="1:15" x14ac:dyDescent="0.25">
      <c r="A230" s="33">
        <v>42080.48400462963</v>
      </c>
      <c r="B230">
        <v>-7.9699999999999993E-2</v>
      </c>
      <c r="C230">
        <v>8.7710000000000008</v>
      </c>
      <c r="M230" s="33">
        <v>42081.377662037034</v>
      </c>
      <c r="N230">
        <v>-5.5500000000000001E-2</v>
      </c>
      <c r="O230">
        <v>58.24</v>
      </c>
    </row>
    <row r="231" spans="1:15" x14ac:dyDescent="0.25">
      <c r="A231" s="33">
        <v>42080.48400462963</v>
      </c>
      <c r="B231">
        <v>-7.9799999999999996E-2</v>
      </c>
      <c r="C231">
        <v>8.7710000000000008</v>
      </c>
      <c r="M231" s="33">
        <v>42081.377662037034</v>
      </c>
      <c r="N231">
        <v>-5.5500000000000001E-2</v>
      </c>
      <c r="O231">
        <v>57.83</v>
      </c>
    </row>
    <row r="232" spans="1:15" x14ac:dyDescent="0.25">
      <c r="A232" s="33">
        <v>42080.484016203707</v>
      </c>
      <c r="B232">
        <v>-8.0100000000000005E-2</v>
      </c>
      <c r="C232">
        <v>8.766</v>
      </c>
      <c r="M232" s="33">
        <v>42081.37767361111</v>
      </c>
      <c r="N232">
        <v>-5.5500000000000001E-2</v>
      </c>
      <c r="O232">
        <v>55.66</v>
      </c>
    </row>
    <row r="233" spans="1:15" x14ac:dyDescent="0.25">
      <c r="A233" s="33">
        <v>42080.484016203707</v>
      </c>
      <c r="B233">
        <v>-0.08</v>
      </c>
      <c r="C233">
        <v>8.7710000000000008</v>
      </c>
      <c r="M233" s="33">
        <v>42081.37767361111</v>
      </c>
      <c r="N233">
        <v>-5.5599999999999997E-2</v>
      </c>
      <c r="O233">
        <v>55.51</v>
      </c>
    </row>
    <row r="234" spans="1:15" x14ac:dyDescent="0.25">
      <c r="A234" s="33">
        <v>42080.484027777777</v>
      </c>
      <c r="B234">
        <v>-7.9899999999999999E-2</v>
      </c>
      <c r="C234">
        <v>8.7780000000000005</v>
      </c>
      <c r="M234" s="33">
        <v>42081.377685185187</v>
      </c>
      <c r="N234">
        <v>-5.5500000000000001E-2</v>
      </c>
      <c r="O234">
        <v>55.69</v>
      </c>
    </row>
    <row r="235" spans="1:15" x14ac:dyDescent="0.25">
      <c r="A235" s="33">
        <v>42080.484027777777</v>
      </c>
      <c r="B235">
        <v>-7.9899999999999999E-2</v>
      </c>
      <c r="C235">
        <v>8.7780000000000005</v>
      </c>
      <c r="M235" s="33">
        <v>42081.377685185187</v>
      </c>
      <c r="N235">
        <v>-5.5500000000000001E-2</v>
      </c>
      <c r="O235">
        <v>55.7</v>
      </c>
    </row>
    <row r="236" spans="1:15" x14ac:dyDescent="0.25">
      <c r="A236" s="33">
        <v>42080.484039351853</v>
      </c>
      <c r="B236">
        <v>-7.9799999999999996E-2</v>
      </c>
      <c r="C236">
        <v>8.7780000000000005</v>
      </c>
      <c r="M236" s="33">
        <v>42081.377696759257</v>
      </c>
      <c r="N236">
        <v>-5.5500000000000001E-2</v>
      </c>
      <c r="O236">
        <v>55.74</v>
      </c>
    </row>
    <row r="237" spans="1:15" x14ac:dyDescent="0.25">
      <c r="A237" s="33">
        <v>42080.484039351853</v>
      </c>
      <c r="B237">
        <v>-7.9799999999999996E-2</v>
      </c>
      <c r="C237">
        <v>8.7729999999999997</v>
      </c>
      <c r="M237" s="33">
        <v>42081.377696759257</v>
      </c>
      <c r="N237">
        <v>-5.5500000000000001E-2</v>
      </c>
      <c r="O237">
        <v>55.78</v>
      </c>
    </row>
    <row r="238" spans="1:15" x14ac:dyDescent="0.25">
      <c r="A238" s="33">
        <v>42080.484050925923</v>
      </c>
      <c r="B238">
        <v>-7.9799999999999996E-2</v>
      </c>
      <c r="C238">
        <v>8.7729999999999997</v>
      </c>
      <c r="M238" s="33">
        <v>42081.377708333333</v>
      </c>
      <c r="N238">
        <v>-5.5500000000000001E-2</v>
      </c>
      <c r="O238">
        <v>55.72</v>
      </c>
    </row>
    <row r="239" spans="1:15" x14ac:dyDescent="0.25">
      <c r="A239" s="33">
        <v>42080.484050925923</v>
      </c>
      <c r="B239">
        <v>-7.9799999999999996E-2</v>
      </c>
      <c r="C239">
        <v>8.7729999999999997</v>
      </c>
      <c r="M239" s="33">
        <v>42081.377708333333</v>
      </c>
      <c r="N239">
        <v>-5.5500000000000001E-2</v>
      </c>
      <c r="O239">
        <v>55.71</v>
      </c>
    </row>
    <row r="240" spans="1:15" x14ac:dyDescent="0.25">
      <c r="A240" s="33">
        <v>42080.4840625</v>
      </c>
      <c r="B240">
        <v>-7.9799999999999996E-2</v>
      </c>
      <c r="C240">
        <v>8.7739999999999991</v>
      </c>
      <c r="M240" s="33">
        <v>42081.37771990741</v>
      </c>
      <c r="N240">
        <v>-5.5500000000000001E-2</v>
      </c>
      <c r="O240">
        <v>55.75</v>
      </c>
    </row>
    <row r="241" spans="1:15" x14ac:dyDescent="0.25">
      <c r="A241" s="33">
        <v>42080.4840625</v>
      </c>
      <c r="B241">
        <v>-7.9799999999999996E-2</v>
      </c>
      <c r="C241">
        <v>8.7739999999999991</v>
      </c>
      <c r="M241" s="33">
        <v>42081.37771990741</v>
      </c>
      <c r="N241">
        <v>-5.5500000000000001E-2</v>
      </c>
      <c r="O241">
        <v>55.75</v>
      </c>
    </row>
    <row r="242" spans="1:15" x14ac:dyDescent="0.25">
      <c r="A242" s="33">
        <v>42080.484074074076</v>
      </c>
      <c r="B242">
        <v>-7.9799999999999996E-2</v>
      </c>
      <c r="C242">
        <v>8.7680000000000007</v>
      </c>
      <c r="M242" s="33">
        <v>42081.37773148148</v>
      </c>
      <c r="N242">
        <v>-5.5599999999999997E-2</v>
      </c>
      <c r="O242">
        <v>55.66</v>
      </c>
    </row>
    <row r="243" spans="1:15" x14ac:dyDescent="0.25">
      <c r="A243" s="33">
        <v>42080.484074074076</v>
      </c>
      <c r="B243">
        <v>-7.9899999999999999E-2</v>
      </c>
      <c r="C243">
        <v>8.7880000000000003</v>
      </c>
      <c r="M243" s="33">
        <v>42081.37773148148</v>
      </c>
      <c r="N243">
        <v>-5.5500000000000001E-2</v>
      </c>
      <c r="O243">
        <v>55.66</v>
      </c>
    </row>
    <row r="244" spans="1:15" x14ac:dyDescent="0.25">
      <c r="A244" s="33">
        <v>42080.484085648146</v>
      </c>
      <c r="B244">
        <v>-7.9899999999999999E-2</v>
      </c>
      <c r="C244">
        <v>8.7829999999999995</v>
      </c>
      <c r="M244" s="33">
        <v>42081.377743055556</v>
      </c>
      <c r="N244">
        <v>-5.5899999999999998E-2</v>
      </c>
      <c r="O244">
        <v>55.72</v>
      </c>
    </row>
    <row r="245" spans="1:15" x14ac:dyDescent="0.25">
      <c r="A245" s="33">
        <v>42080.484085648146</v>
      </c>
      <c r="B245">
        <v>-7.9899999999999999E-2</v>
      </c>
      <c r="C245">
        <v>8.7729999999999997</v>
      </c>
      <c r="M245" s="33">
        <v>42081.377743055556</v>
      </c>
      <c r="N245">
        <v>-5.5100000000000003E-2</v>
      </c>
      <c r="O245">
        <v>56.71</v>
      </c>
    </row>
    <row r="246" spans="1:15" x14ac:dyDescent="0.25">
      <c r="A246" s="33">
        <v>42080.484097222223</v>
      </c>
      <c r="B246">
        <v>-7.9799999999999996E-2</v>
      </c>
      <c r="C246">
        <v>8.7639999999999993</v>
      </c>
      <c r="M246" s="33">
        <v>42081.377754629626</v>
      </c>
      <c r="N246">
        <v>-5.5100000000000003E-2</v>
      </c>
      <c r="O246">
        <v>57.8</v>
      </c>
    </row>
    <row r="247" spans="1:15" x14ac:dyDescent="0.25">
      <c r="A247" s="33">
        <v>42080.484097222223</v>
      </c>
      <c r="B247">
        <v>-7.9799999999999996E-2</v>
      </c>
      <c r="C247">
        <v>8.7769999999999992</v>
      </c>
      <c r="M247" s="33">
        <v>42081.377754629626</v>
      </c>
      <c r="N247">
        <v>-5.5599999999999997E-2</v>
      </c>
      <c r="O247">
        <v>57.85</v>
      </c>
    </row>
    <row r="248" spans="1:15" x14ac:dyDescent="0.25">
      <c r="A248" s="33">
        <v>42080.4841087963</v>
      </c>
      <c r="B248">
        <v>-7.9799999999999996E-2</v>
      </c>
      <c r="C248">
        <v>8.7850000000000001</v>
      </c>
      <c r="M248" s="33">
        <v>42081.377766203703</v>
      </c>
      <c r="N248">
        <v>-5.5500000000000001E-2</v>
      </c>
      <c r="O248">
        <v>57.86</v>
      </c>
    </row>
    <row r="249" spans="1:15" x14ac:dyDescent="0.25">
      <c r="A249" s="33">
        <v>42080.4841087963</v>
      </c>
      <c r="B249">
        <v>-7.9799999999999996E-2</v>
      </c>
      <c r="C249">
        <v>8.7769999999999992</v>
      </c>
      <c r="M249" s="33">
        <v>42081.377766203703</v>
      </c>
      <c r="N249">
        <v>-5.5500000000000001E-2</v>
      </c>
      <c r="O249">
        <v>57.86</v>
      </c>
    </row>
    <row r="250" spans="1:15" x14ac:dyDescent="0.25">
      <c r="A250" s="33">
        <v>42080.484120370369</v>
      </c>
      <c r="B250">
        <v>-7.9799999999999996E-2</v>
      </c>
      <c r="C250">
        <v>8.7959999999999994</v>
      </c>
      <c r="M250" s="33">
        <v>42081.37777777778</v>
      </c>
      <c r="N250">
        <v>-5.5500000000000001E-2</v>
      </c>
      <c r="O250">
        <v>57.86</v>
      </c>
    </row>
    <row r="251" spans="1:15" x14ac:dyDescent="0.25">
      <c r="A251" s="33">
        <v>42080.484120370369</v>
      </c>
      <c r="B251">
        <v>-7.9899999999999999E-2</v>
      </c>
      <c r="C251">
        <v>8.8089999999999993</v>
      </c>
      <c r="M251" s="33">
        <v>42081.37777777778</v>
      </c>
      <c r="N251">
        <v>-5.5500000000000001E-2</v>
      </c>
      <c r="O251">
        <v>57.85</v>
      </c>
    </row>
    <row r="252" spans="1:15" x14ac:dyDescent="0.25">
      <c r="A252" s="33">
        <v>42080.484131944446</v>
      </c>
      <c r="B252">
        <v>-7.9899999999999999E-2</v>
      </c>
      <c r="C252">
        <v>8.8339999999999996</v>
      </c>
      <c r="M252" s="33">
        <v>42081.377789351849</v>
      </c>
      <c r="N252">
        <v>-5.5500000000000001E-2</v>
      </c>
      <c r="O252">
        <v>57.84</v>
      </c>
    </row>
    <row r="253" spans="1:15" x14ac:dyDescent="0.25">
      <c r="A253" s="33">
        <v>42080.484131944446</v>
      </c>
      <c r="B253">
        <v>-8.0199999999999994E-2</v>
      </c>
      <c r="C253">
        <v>10.130000000000001</v>
      </c>
      <c r="M253" s="33">
        <v>42081.377789351849</v>
      </c>
      <c r="N253">
        <v>-5.5399999999999998E-2</v>
      </c>
      <c r="O253">
        <v>57.79</v>
      </c>
    </row>
    <row r="254" spans="1:15" x14ac:dyDescent="0.25">
      <c r="A254" s="33">
        <v>42080.484143518515</v>
      </c>
      <c r="B254">
        <v>-7.9799999999999996E-2</v>
      </c>
      <c r="C254">
        <v>9.2759999999999998</v>
      </c>
      <c r="M254" s="33">
        <v>42081.377800925926</v>
      </c>
      <c r="N254">
        <v>-5.5399999999999998E-2</v>
      </c>
      <c r="O254">
        <v>57.79</v>
      </c>
    </row>
    <row r="255" spans="1:15" x14ac:dyDescent="0.25">
      <c r="A255" s="33">
        <v>42080.484143518515</v>
      </c>
      <c r="B255">
        <v>-7.9799999999999996E-2</v>
      </c>
      <c r="C255">
        <v>8.9120000000000008</v>
      </c>
      <c r="M255" s="33">
        <v>42081.377800925926</v>
      </c>
      <c r="N255">
        <v>-5.5500000000000001E-2</v>
      </c>
      <c r="O255">
        <v>57.74</v>
      </c>
    </row>
    <row r="256" spans="1:15" x14ac:dyDescent="0.25">
      <c r="A256" s="33">
        <v>42080.484155092592</v>
      </c>
      <c r="B256">
        <v>-0.08</v>
      </c>
      <c r="C256">
        <v>9.2639999999999993</v>
      </c>
      <c r="M256" s="33">
        <v>42081.377812500003</v>
      </c>
      <c r="N256">
        <v>-5.5500000000000001E-2</v>
      </c>
      <c r="O256">
        <v>57.78</v>
      </c>
    </row>
    <row r="257" spans="1:15" x14ac:dyDescent="0.25">
      <c r="A257" s="33">
        <v>42080.484155092592</v>
      </c>
      <c r="B257">
        <v>-7.9899999999999999E-2</v>
      </c>
      <c r="C257">
        <v>9.0619999999999994</v>
      </c>
      <c r="M257" s="33">
        <v>42081.377812500003</v>
      </c>
      <c r="N257">
        <v>-5.5500000000000001E-2</v>
      </c>
      <c r="O257">
        <v>57.9</v>
      </c>
    </row>
    <row r="258" spans="1:15" x14ac:dyDescent="0.25">
      <c r="A258" s="33">
        <v>42080.484166666669</v>
      </c>
      <c r="B258">
        <v>-7.9799999999999996E-2</v>
      </c>
      <c r="C258">
        <v>9.0790000000000006</v>
      </c>
      <c r="M258" s="33">
        <v>42081.377824074072</v>
      </c>
      <c r="N258">
        <v>-5.5500000000000001E-2</v>
      </c>
      <c r="O258">
        <v>62.91</v>
      </c>
    </row>
    <row r="259" spans="1:15" x14ac:dyDescent="0.25">
      <c r="A259" s="33">
        <v>42080.484166666669</v>
      </c>
      <c r="B259">
        <v>-7.9799999999999996E-2</v>
      </c>
      <c r="C259">
        <v>9.2729999999999997</v>
      </c>
      <c r="M259" s="33">
        <v>42081.377824074072</v>
      </c>
      <c r="N259">
        <v>-5.5399999999999998E-2</v>
      </c>
      <c r="O259">
        <v>63.65</v>
      </c>
    </row>
    <row r="260" spans="1:15" x14ac:dyDescent="0.25">
      <c r="A260" s="33">
        <v>42080.484178240738</v>
      </c>
      <c r="B260">
        <v>-7.9899999999999999E-2</v>
      </c>
      <c r="C260">
        <v>9.49</v>
      </c>
      <c r="M260" s="33">
        <v>42081.377835648149</v>
      </c>
      <c r="N260">
        <v>-5.5399999999999998E-2</v>
      </c>
      <c r="O260">
        <v>63.72</v>
      </c>
    </row>
    <row r="261" spans="1:15" x14ac:dyDescent="0.25">
      <c r="A261" s="33">
        <v>42080.484178240738</v>
      </c>
      <c r="B261">
        <v>-7.9899999999999999E-2</v>
      </c>
      <c r="C261">
        <v>9.49</v>
      </c>
      <c r="M261" s="33">
        <v>42081.377835648149</v>
      </c>
      <c r="N261">
        <v>-5.5399999999999998E-2</v>
      </c>
      <c r="O261">
        <v>63.71</v>
      </c>
    </row>
    <row r="262" spans="1:15" x14ac:dyDescent="0.25">
      <c r="A262" s="33">
        <v>42080.484189814815</v>
      </c>
      <c r="B262">
        <v>-7.9899999999999999E-2</v>
      </c>
      <c r="C262">
        <v>9.4250000000000007</v>
      </c>
      <c r="M262" s="33">
        <v>42081.377847222226</v>
      </c>
      <c r="N262">
        <v>-5.5399999999999998E-2</v>
      </c>
      <c r="O262">
        <v>63.71</v>
      </c>
    </row>
    <row r="263" spans="1:15" x14ac:dyDescent="0.25">
      <c r="A263" s="33">
        <v>42080.484189814815</v>
      </c>
      <c r="B263">
        <v>-0.08</v>
      </c>
      <c r="C263">
        <v>9.3569999999999993</v>
      </c>
      <c r="M263" s="33">
        <v>42081.377847222226</v>
      </c>
      <c r="N263">
        <v>-5.5300000000000002E-2</v>
      </c>
      <c r="O263">
        <v>63.7</v>
      </c>
    </row>
    <row r="264" spans="1:15" x14ac:dyDescent="0.25">
      <c r="A264" s="33">
        <v>42080.484201388892</v>
      </c>
      <c r="B264">
        <v>-0.08</v>
      </c>
      <c r="C264">
        <v>9.327</v>
      </c>
      <c r="M264" s="33">
        <v>42081.377858796295</v>
      </c>
      <c r="N264">
        <v>-5.5300000000000002E-2</v>
      </c>
      <c r="O264">
        <v>63.7</v>
      </c>
    </row>
    <row r="265" spans="1:15" x14ac:dyDescent="0.25">
      <c r="A265" s="33">
        <v>42080.484201388892</v>
      </c>
      <c r="B265">
        <v>-7.9899999999999999E-2</v>
      </c>
      <c r="C265">
        <v>9.3490000000000002</v>
      </c>
      <c r="M265" s="33">
        <v>42081.377858796295</v>
      </c>
      <c r="N265">
        <v>-5.5300000000000002E-2</v>
      </c>
      <c r="O265">
        <v>63.63</v>
      </c>
    </row>
    <row r="266" spans="1:15" x14ac:dyDescent="0.25">
      <c r="A266" s="33">
        <v>42080.484212962961</v>
      </c>
      <c r="B266">
        <v>-7.9899999999999999E-2</v>
      </c>
      <c r="C266">
        <v>9.3610000000000007</v>
      </c>
      <c r="M266" s="33">
        <v>42081.377870370372</v>
      </c>
      <c r="N266">
        <v>-5.5399999999999998E-2</v>
      </c>
      <c r="O266">
        <v>63.62</v>
      </c>
    </row>
    <row r="267" spans="1:15" x14ac:dyDescent="0.25">
      <c r="A267" s="33">
        <v>42080.484212962961</v>
      </c>
      <c r="B267">
        <v>-7.9899999999999999E-2</v>
      </c>
      <c r="C267">
        <v>9.3450000000000006</v>
      </c>
      <c r="M267" s="33">
        <v>42081.377870370372</v>
      </c>
      <c r="N267">
        <v>-5.5500000000000001E-2</v>
      </c>
      <c r="O267">
        <v>63.62</v>
      </c>
    </row>
    <row r="268" spans="1:15" x14ac:dyDescent="0.25">
      <c r="A268" s="33">
        <v>42080.484224537038</v>
      </c>
      <c r="B268">
        <v>-7.9899999999999999E-2</v>
      </c>
      <c r="C268">
        <v>9.3390000000000004</v>
      </c>
      <c r="M268" s="33">
        <v>42081.377881944441</v>
      </c>
      <c r="N268">
        <v>-5.5399999999999998E-2</v>
      </c>
      <c r="O268">
        <v>63.58</v>
      </c>
    </row>
    <row r="269" spans="1:15" x14ac:dyDescent="0.25">
      <c r="A269" s="33">
        <v>42080.484224537038</v>
      </c>
      <c r="B269">
        <v>-7.9899999999999999E-2</v>
      </c>
      <c r="C269">
        <v>9.3460000000000001</v>
      </c>
      <c r="M269" s="33">
        <v>42081.377881944441</v>
      </c>
      <c r="N269">
        <v>-5.5800000000000002E-2</v>
      </c>
      <c r="O269">
        <v>63.58</v>
      </c>
    </row>
    <row r="270" spans="1:15" x14ac:dyDescent="0.25">
      <c r="A270" s="33">
        <v>42080.484236111108</v>
      </c>
      <c r="B270">
        <v>-7.9899999999999999E-2</v>
      </c>
      <c r="C270">
        <v>9.3490000000000002</v>
      </c>
      <c r="M270" s="33">
        <v>42081.377893518518</v>
      </c>
      <c r="N270">
        <v>-5.5399999999999998E-2</v>
      </c>
      <c r="O270">
        <v>65.36</v>
      </c>
    </row>
    <row r="271" spans="1:15" x14ac:dyDescent="0.25">
      <c r="A271" s="33">
        <v>42080.484236111108</v>
      </c>
      <c r="B271">
        <v>-7.9899999999999999E-2</v>
      </c>
      <c r="C271">
        <v>9.3490000000000002</v>
      </c>
      <c r="M271" s="33">
        <v>42081.377893518518</v>
      </c>
      <c r="N271">
        <v>-5.5399999999999998E-2</v>
      </c>
      <c r="O271">
        <v>67.989999999999995</v>
      </c>
    </row>
    <row r="272" spans="1:15" x14ac:dyDescent="0.25">
      <c r="A272" s="33">
        <v>42080.484247685185</v>
      </c>
      <c r="B272">
        <v>-0.08</v>
      </c>
      <c r="C272">
        <v>9.3480000000000008</v>
      </c>
      <c r="M272" s="33">
        <v>42081.377905092595</v>
      </c>
      <c r="N272">
        <v>-5.5399999999999998E-2</v>
      </c>
      <c r="O272">
        <v>69.430000000000007</v>
      </c>
    </row>
    <row r="273" spans="1:15" x14ac:dyDescent="0.25">
      <c r="A273" s="33">
        <v>42080.484247685185</v>
      </c>
      <c r="B273">
        <v>-7.9899999999999999E-2</v>
      </c>
      <c r="C273">
        <v>9.3469999999999995</v>
      </c>
      <c r="M273" s="33">
        <v>42081.377905092595</v>
      </c>
      <c r="N273">
        <v>-5.5500000000000001E-2</v>
      </c>
      <c r="O273">
        <v>69.55</v>
      </c>
    </row>
    <row r="274" spans="1:15" x14ac:dyDescent="0.25">
      <c r="A274" s="33">
        <v>42080.484259259261</v>
      </c>
      <c r="B274">
        <v>-7.9899999999999999E-2</v>
      </c>
      <c r="C274">
        <v>9.35</v>
      </c>
      <c r="M274" s="33">
        <v>42081.377916666665</v>
      </c>
      <c r="N274">
        <v>-5.5500000000000001E-2</v>
      </c>
      <c r="O274">
        <v>69.540000000000006</v>
      </c>
    </row>
    <row r="275" spans="1:15" x14ac:dyDescent="0.25">
      <c r="A275" s="33">
        <v>42080.484259259261</v>
      </c>
      <c r="B275">
        <v>-7.9899999999999999E-2</v>
      </c>
      <c r="C275">
        <v>9.3490000000000002</v>
      </c>
      <c r="M275" s="33">
        <v>42081.377916666665</v>
      </c>
      <c r="N275">
        <v>-5.5500000000000001E-2</v>
      </c>
      <c r="O275">
        <v>69.540000000000006</v>
      </c>
    </row>
    <row r="276" spans="1:15" x14ac:dyDescent="0.25">
      <c r="A276" s="33">
        <v>42080.484270833331</v>
      </c>
      <c r="B276">
        <v>-7.9899999999999999E-2</v>
      </c>
      <c r="C276">
        <v>9.3550000000000004</v>
      </c>
      <c r="M276" s="33">
        <v>42081.377928240741</v>
      </c>
      <c r="N276">
        <v>-5.5399999999999998E-2</v>
      </c>
      <c r="O276">
        <v>69.53</v>
      </c>
    </row>
    <row r="277" spans="1:15" x14ac:dyDescent="0.25">
      <c r="A277" s="33">
        <v>42080.484270833331</v>
      </c>
      <c r="B277">
        <v>-7.9899999999999999E-2</v>
      </c>
      <c r="C277">
        <v>9.3559999999999999</v>
      </c>
      <c r="M277" s="33">
        <v>42081.377928240741</v>
      </c>
      <c r="N277">
        <v>-5.5500000000000001E-2</v>
      </c>
      <c r="O277">
        <v>69.52</v>
      </c>
    </row>
    <row r="278" spans="1:15" x14ac:dyDescent="0.25">
      <c r="A278" s="33">
        <v>42080.484282407408</v>
      </c>
      <c r="B278">
        <v>-7.9899999999999999E-2</v>
      </c>
      <c r="C278">
        <v>9.3469999999999995</v>
      </c>
      <c r="M278" s="33">
        <v>42081.377939814818</v>
      </c>
      <c r="N278">
        <v>-5.5399999999999998E-2</v>
      </c>
      <c r="O278">
        <v>69.510000000000005</v>
      </c>
    </row>
    <row r="279" spans="1:15" x14ac:dyDescent="0.25">
      <c r="A279" s="33">
        <v>42080.484282407408</v>
      </c>
      <c r="B279">
        <v>-0.08</v>
      </c>
      <c r="C279">
        <v>9.3829999999999991</v>
      </c>
      <c r="M279" s="33">
        <v>42081.377939814818</v>
      </c>
      <c r="N279">
        <v>-5.5500000000000001E-2</v>
      </c>
      <c r="O279">
        <v>69.52</v>
      </c>
    </row>
    <row r="280" spans="1:15" x14ac:dyDescent="0.25">
      <c r="A280" s="33">
        <v>42080.484293981484</v>
      </c>
      <c r="B280">
        <v>-0.08</v>
      </c>
      <c r="C280">
        <v>9.6280000000000001</v>
      </c>
      <c r="M280" s="33">
        <v>42081.377951388888</v>
      </c>
      <c r="N280">
        <v>-5.5500000000000001E-2</v>
      </c>
      <c r="O280">
        <v>69.48</v>
      </c>
    </row>
    <row r="281" spans="1:15" x14ac:dyDescent="0.25">
      <c r="A281" s="33">
        <v>42080.484293981484</v>
      </c>
      <c r="B281">
        <v>-0.08</v>
      </c>
      <c r="C281">
        <v>11.153</v>
      </c>
      <c r="M281" s="33">
        <v>42081.377951388888</v>
      </c>
      <c r="N281">
        <v>-5.5500000000000001E-2</v>
      </c>
      <c r="O281">
        <v>69.430000000000007</v>
      </c>
    </row>
    <row r="282" spans="1:15" x14ac:dyDescent="0.25">
      <c r="A282" s="33">
        <v>42080.484305555554</v>
      </c>
      <c r="B282">
        <v>-0.08</v>
      </c>
      <c r="C282">
        <v>10.035</v>
      </c>
      <c r="M282" s="33">
        <v>42081.377962962964</v>
      </c>
      <c r="N282">
        <v>-5.5399999999999998E-2</v>
      </c>
      <c r="O282">
        <v>69.47</v>
      </c>
    </row>
    <row r="283" spans="1:15" x14ac:dyDescent="0.25">
      <c r="A283" s="33">
        <v>42080.484305555554</v>
      </c>
      <c r="B283">
        <v>-7.9899999999999999E-2</v>
      </c>
      <c r="C283">
        <v>12.378</v>
      </c>
      <c r="M283" s="33">
        <v>42081.377962962964</v>
      </c>
      <c r="N283">
        <v>-5.5399999999999998E-2</v>
      </c>
      <c r="O283">
        <v>69.47</v>
      </c>
    </row>
    <row r="284" spans="1:15" x14ac:dyDescent="0.25">
      <c r="A284" s="33">
        <v>42080.484317129631</v>
      </c>
      <c r="B284">
        <v>-7.9899999999999999E-2</v>
      </c>
      <c r="C284">
        <v>10.759</v>
      </c>
      <c r="M284" s="33">
        <v>42081.377974537034</v>
      </c>
      <c r="N284">
        <v>-5.5399999999999998E-2</v>
      </c>
      <c r="O284">
        <v>70.12</v>
      </c>
    </row>
    <row r="285" spans="1:15" x14ac:dyDescent="0.25">
      <c r="A285" s="33">
        <v>42080.484317129631</v>
      </c>
      <c r="B285">
        <v>-7.9899999999999999E-2</v>
      </c>
      <c r="C285">
        <v>10.819000000000001</v>
      </c>
      <c r="M285" s="33">
        <v>42081.377974537034</v>
      </c>
      <c r="N285">
        <v>-5.5500000000000001E-2</v>
      </c>
      <c r="O285">
        <v>73.39</v>
      </c>
    </row>
    <row r="286" spans="1:15" x14ac:dyDescent="0.25">
      <c r="A286" s="33">
        <v>42080.4843287037</v>
      </c>
      <c r="B286">
        <v>-7.9899999999999999E-2</v>
      </c>
      <c r="C286">
        <v>10.315</v>
      </c>
      <c r="M286" s="33">
        <v>42081.377986111111</v>
      </c>
      <c r="N286">
        <v>-5.5500000000000001E-2</v>
      </c>
      <c r="O286">
        <v>73.63</v>
      </c>
    </row>
    <row r="287" spans="1:15" x14ac:dyDescent="0.25">
      <c r="A287" s="33">
        <v>42080.4843287037</v>
      </c>
      <c r="B287">
        <v>-0.08</v>
      </c>
      <c r="C287">
        <v>10.314</v>
      </c>
      <c r="M287" s="33">
        <v>42081.377986111111</v>
      </c>
      <c r="N287">
        <v>-5.5500000000000001E-2</v>
      </c>
      <c r="O287">
        <v>73.64</v>
      </c>
    </row>
    <row r="288" spans="1:15" x14ac:dyDescent="0.25">
      <c r="A288" s="33">
        <v>42080.484340277777</v>
      </c>
      <c r="B288">
        <v>-0.08</v>
      </c>
      <c r="C288">
        <v>10.231</v>
      </c>
      <c r="M288" s="33">
        <v>42081.377997685187</v>
      </c>
      <c r="N288">
        <v>-5.5399999999999998E-2</v>
      </c>
      <c r="O288">
        <v>73.739999999999995</v>
      </c>
    </row>
    <row r="289" spans="1:15" x14ac:dyDescent="0.25">
      <c r="A289" s="33">
        <v>42080.484340277777</v>
      </c>
      <c r="B289">
        <v>-0.08</v>
      </c>
      <c r="C289">
        <v>10.302</v>
      </c>
      <c r="M289" s="33">
        <v>42081.377997685187</v>
      </c>
      <c r="N289">
        <v>-5.5500000000000001E-2</v>
      </c>
      <c r="O289">
        <v>73.73</v>
      </c>
    </row>
    <row r="290" spans="1:15" x14ac:dyDescent="0.25">
      <c r="A290" s="33">
        <v>42080.484351851854</v>
      </c>
      <c r="B290">
        <v>-0.08</v>
      </c>
      <c r="C290">
        <v>9.6649999999999991</v>
      </c>
      <c r="M290" s="33">
        <v>42081.378009259257</v>
      </c>
      <c r="N290">
        <v>-5.5399999999999998E-2</v>
      </c>
      <c r="O290">
        <v>73.73</v>
      </c>
    </row>
    <row r="291" spans="1:15" x14ac:dyDescent="0.25">
      <c r="A291" s="33">
        <v>42080.484351851854</v>
      </c>
      <c r="B291">
        <v>-0.08</v>
      </c>
      <c r="C291">
        <v>10.355</v>
      </c>
      <c r="M291" s="33">
        <v>42081.378009259257</v>
      </c>
      <c r="N291">
        <v>-5.5399999999999998E-2</v>
      </c>
      <c r="O291">
        <v>73.73</v>
      </c>
    </row>
    <row r="292" spans="1:15" x14ac:dyDescent="0.25">
      <c r="A292" s="33">
        <v>42080.484363425923</v>
      </c>
      <c r="B292">
        <v>-0.08</v>
      </c>
      <c r="C292">
        <v>10.776999999999999</v>
      </c>
      <c r="M292" s="33">
        <v>42081.378020833334</v>
      </c>
      <c r="N292">
        <v>-5.5399999999999998E-2</v>
      </c>
      <c r="O292">
        <v>73.67</v>
      </c>
    </row>
    <row r="293" spans="1:15" x14ac:dyDescent="0.25">
      <c r="A293" s="33">
        <v>42080.484363425923</v>
      </c>
      <c r="B293">
        <v>-0.08</v>
      </c>
      <c r="C293">
        <v>10.412000000000001</v>
      </c>
      <c r="M293" s="33">
        <v>42081.378020833334</v>
      </c>
      <c r="N293">
        <v>-5.5500000000000001E-2</v>
      </c>
      <c r="O293">
        <v>73.709999999999994</v>
      </c>
    </row>
    <row r="294" spans="1:15" x14ac:dyDescent="0.25">
      <c r="A294" s="33">
        <v>42080.484375</v>
      </c>
      <c r="B294">
        <v>-0.08</v>
      </c>
      <c r="C294">
        <v>10.448</v>
      </c>
      <c r="M294" s="33">
        <v>42081.378032407411</v>
      </c>
      <c r="N294">
        <v>-5.5399999999999998E-2</v>
      </c>
      <c r="O294">
        <v>73.64</v>
      </c>
    </row>
    <row r="295" spans="1:15" x14ac:dyDescent="0.25">
      <c r="A295" s="33">
        <v>42080.484375</v>
      </c>
      <c r="B295">
        <v>-0.08</v>
      </c>
      <c r="C295">
        <v>10.061</v>
      </c>
      <c r="M295" s="33">
        <v>42081.378032407411</v>
      </c>
      <c r="N295">
        <v>-5.5399999999999998E-2</v>
      </c>
      <c r="O295">
        <v>73.599999999999994</v>
      </c>
    </row>
    <row r="296" spans="1:15" x14ac:dyDescent="0.25">
      <c r="A296" s="33">
        <v>42080.484386574077</v>
      </c>
      <c r="B296">
        <v>-0.08</v>
      </c>
      <c r="C296">
        <v>10.045</v>
      </c>
      <c r="M296" s="33">
        <v>42081.37804398148</v>
      </c>
      <c r="N296">
        <v>-5.5399999999999998E-2</v>
      </c>
      <c r="O296">
        <v>73.13</v>
      </c>
    </row>
    <row r="297" spans="1:15" x14ac:dyDescent="0.25">
      <c r="A297" s="33">
        <v>42080.484386574077</v>
      </c>
      <c r="B297">
        <v>-0.08</v>
      </c>
      <c r="C297">
        <v>10.042</v>
      </c>
      <c r="M297" s="33">
        <v>42081.37804398148</v>
      </c>
      <c r="N297">
        <v>-5.5399999999999998E-2</v>
      </c>
      <c r="O297">
        <v>73.180000000000007</v>
      </c>
    </row>
    <row r="298" spans="1:15" x14ac:dyDescent="0.25">
      <c r="A298" s="33">
        <v>42080.484398148146</v>
      </c>
      <c r="B298">
        <v>-0.08</v>
      </c>
      <c r="C298">
        <v>10.042999999999999</v>
      </c>
      <c r="M298" s="33">
        <v>42081.378055555557</v>
      </c>
      <c r="N298">
        <v>-5.5399999999999998E-2</v>
      </c>
      <c r="O298">
        <v>73.27</v>
      </c>
    </row>
    <row r="299" spans="1:15" x14ac:dyDescent="0.25">
      <c r="A299" s="33">
        <v>42080.484398148146</v>
      </c>
      <c r="B299">
        <v>-0.08</v>
      </c>
      <c r="C299">
        <v>10.025</v>
      </c>
      <c r="M299" s="33">
        <v>42081.378055555557</v>
      </c>
      <c r="N299">
        <v>-5.5500000000000001E-2</v>
      </c>
      <c r="O299">
        <v>73.34</v>
      </c>
    </row>
    <row r="300" spans="1:15" x14ac:dyDescent="0.25">
      <c r="A300" s="33">
        <v>42080.484409722223</v>
      </c>
      <c r="B300">
        <v>-7.9899999999999999E-2</v>
      </c>
      <c r="C300">
        <v>10.045999999999999</v>
      </c>
      <c r="M300" s="33">
        <v>42081.378067129626</v>
      </c>
      <c r="N300">
        <v>-5.5599999999999997E-2</v>
      </c>
      <c r="O300">
        <v>73.3</v>
      </c>
    </row>
    <row r="301" spans="1:15" x14ac:dyDescent="0.25">
      <c r="A301" s="33">
        <v>42080.484409722223</v>
      </c>
      <c r="B301">
        <v>-0.08</v>
      </c>
      <c r="C301">
        <v>10.036</v>
      </c>
      <c r="M301" s="33">
        <v>42081.378067129626</v>
      </c>
      <c r="N301">
        <v>-5.5500000000000001E-2</v>
      </c>
      <c r="O301">
        <v>73.3</v>
      </c>
    </row>
    <row r="302" spans="1:15" x14ac:dyDescent="0.25">
      <c r="A302" s="33">
        <v>42080.4844212963</v>
      </c>
      <c r="B302">
        <v>-0.08</v>
      </c>
      <c r="C302">
        <v>10.048</v>
      </c>
      <c r="M302" s="33">
        <v>42081.378078703703</v>
      </c>
      <c r="N302">
        <v>-5.5500000000000001E-2</v>
      </c>
      <c r="O302">
        <v>73.290000000000006</v>
      </c>
    </row>
    <row r="303" spans="1:15" x14ac:dyDescent="0.25">
      <c r="A303" s="33">
        <v>42080.4844212963</v>
      </c>
      <c r="B303">
        <v>-0.08</v>
      </c>
      <c r="C303">
        <v>10.041</v>
      </c>
      <c r="M303" s="33">
        <v>42081.378078703703</v>
      </c>
      <c r="N303">
        <v>-5.5500000000000001E-2</v>
      </c>
      <c r="O303">
        <v>73.27</v>
      </c>
    </row>
    <row r="304" spans="1:15" x14ac:dyDescent="0.25">
      <c r="A304" s="33">
        <v>42080.484432870369</v>
      </c>
      <c r="B304">
        <v>-0.08</v>
      </c>
      <c r="C304">
        <v>10.034000000000001</v>
      </c>
      <c r="M304" s="33">
        <v>42081.37809027778</v>
      </c>
      <c r="N304">
        <v>-5.5500000000000001E-2</v>
      </c>
      <c r="O304">
        <v>73.27</v>
      </c>
    </row>
    <row r="305" spans="1:15" x14ac:dyDescent="0.25">
      <c r="A305" s="33">
        <v>42080.484432870369</v>
      </c>
      <c r="B305">
        <v>-0.08</v>
      </c>
      <c r="C305">
        <v>10.048</v>
      </c>
      <c r="M305" s="33">
        <v>42081.37809027778</v>
      </c>
      <c r="N305">
        <v>-5.5399999999999998E-2</v>
      </c>
      <c r="O305">
        <v>73.22</v>
      </c>
    </row>
    <row r="306" spans="1:15" x14ac:dyDescent="0.25">
      <c r="A306" s="33">
        <v>42080.484444444446</v>
      </c>
      <c r="B306">
        <v>-0.08</v>
      </c>
      <c r="C306">
        <v>10.048</v>
      </c>
      <c r="M306" s="33">
        <v>42081.378101851849</v>
      </c>
      <c r="N306">
        <v>-5.5399999999999998E-2</v>
      </c>
      <c r="O306">
        <v>73.23</v>
      </c>
    </row>
    <row r="307" spans="1:15" x14ac:dyDescent="0.25">
      <c r="A307" s="33">
        <v>42080.484444444446</v>
      </c>
      <c r="B307">
        <v>-0.08</v>
      </c>
      <c r="C307">
        <v>10.047000000000001</v>
      </c>
      <c r="M307" s="33">
        <v>42081.378101851849</v>
      </c>
      <c r="N307">
        <v>-5.5399999999999998E-2</v>
      </c>
      <c r="O307">
        <v>73.23</v>
      </c>
    </row>
    <row r="308" spans="1:15" x14ac:dyDescent="0.25">
      <c r="A308" s="33">
        <v>42080.484456018516</v>
      </c>
      <c r="B308">
        <v>-0.08</v>
      </c>
      <c r="C308">
        <v>10.050000000000001</v>
      </c>
      <c r="M308" s="33">
        <v>42081.378113425926</v>
      </c>
      <c r="N308">
        <v>-5.5399999999999998E-2</v>
      </c>
      <c r="O308">
        <v>72.92</v>
      </c>
    </row>
    <row r="309" spans="1:15" x14ac:dyDescent="0.25">
      <c r="A309" s="33">
        <v>42080.484456018516</v>
      </c>
      <c r="B309">
        <v>-8.0100000000000005E-2</v>
      </c>
      <c r="C309">
        <v>10.045999999999999</v>
      </c>
      <c r="M309" s="33">
        <v>42081.378113425926</v>
      </c>
      <c r="N309">
        <v>-5.5399999999999998E-2</v>
      </c>
      <c r="O309">
        <v>71.31</v>
      </c>
    </row>
    <row r="310" spans="1:15" x14ac:dyDescent="0.25">
      <c r="A310" s="33">
        <v>42080.484467592592</v>
      </c>
      <c r="B310">
        <v>-8.0100000000000005E-2</v>
      </c>
      <c r="C310">
        <v>10.045999999999999</v>
      </c>
      <c r="M310" s="33">
        <v>42081.378125000003</v>
      </c>
      <c r="N310">
        <v>-5.5399999999999998E-2</v>
      </c>
      <c r="O310">
        <v>69.459999999999994</v>
      </c>
    </row>
    <row r="311" spans="1:15" x14ac:dyDescent="0.25">
      <c r="A311" s="33">
        <v>42080.484467592592</v>
      </c>
      <c r="B311">
        <v>-8.0100000000000005E-2</v>
      </c>
      <c r="C311">
        <v>10.045</v>
      </c>
      <c r="M311" s="33">
        <v>42081.378125000003</v>
      </c>
      <c r="N311">
        <v>-5.5500000000000001E-2</v>
      </c>
      <c r="O311">
        <v>69.459999999999994</v>
      </c>
    </row>
    <row r="312" spans="1:15" x14ac:dyDescent="0.25">
      <c r="A312" s="33">
        <v>42080.484479166669</v>
      </c>
      <c r="B312">
        <v>-8.0100000000000005E-2</v>
      </c>
      <c r="C312">
        <v>10.042999999999999</v>
      </c>
      <c r="M312" s="33">
        <v>42081.378136574072</v>
      </c>
      <c r="N312">
        <v>-5.5500000000000001E-2</v>
      </c>
      <c r="O312">
        <v>69.430000000000007</v>
      </c>
    </row>
    <row r="313" spans="1:15" x14ac:dyDescent="0.25">
      <c r="A313" s="33">
        <v>42080.484479166669</v>
      </c>
      <c r="B313">
        <v>-8.0100000000000005E-2</v>
      </c>
      <c r="C313">
        <v>10.042999999999999</v>
      </c>
      <c r="M313" s="33">
        <v>42081.378136574072</v>
      </c>
      <c r="N313">
        <v>-5.5500000000000001E-2</v>
      </c>
      <c r="O313">
        <v>69.42</v>
      </c>
    </row>
    <row r="314" spans="1:15" x14ac:dyDescent="0.25">
      <c r="A314" s="33">
        <v>42080.484490740739</v>
      </c>
      <c r="B314">
        <v>-8.0100000000000005E-2</v>
      </c>
      <c r="C314">
        <v>10.045999999999999</v>
      </c>
      <c r="M314" s="33">
        <v>42081.378148148149</v>
      </c>
      <c r="N314">
        <v>-5.5399999999999998E-2</v>
      </c>
      <c r="O314">
        <v>69.510000000000005</v>
      </c>
    </row>
    <row r="315" spans="1:15" x14ac:dyDescent="0.25">
      <c r="A315" s="33">
        <v>42080.484490740739</v>
      </c>
      <c r="B315">
        <v>-8.0100000000000005E-2</v>
      </c>
      <c r="C315">
        <v>10.045</v>
      </c>
      <c r="M315" s="33">
        <v>42081.378148148149</v>
      </c>
      <c r="N315">
        <v>-5.5399999999999998E-2</v>
      </c>
      <c r="O315">
        <v>69.510000000000005</v>
      </c>
    </row>
    <row r="316" spans="1:15" x14ac:dyDescent="0.25">
      <c r="A316" s="33">
        <v>42080.484502314815</v>
      </c>
      <c r="B316">
        <v>-0.08</v>
      </c>
      <c r="C316">
        <v>10.047000000000001</v>
      </c>
      <c r="M316" s="33">
        <v>42081.378159722219</v>
      </c>
      <c r="N316">
        <v>-5.5399999999999998E-2</v>
      </c>
      <c r="O316">
        <v>69.510000000000005</v>
      </c>
    </row>
    <row r="317" spans="1:15" x14ac:dyDescent="0.25">
      <c r="A317" s="33">
        <v>42080.484502314815</v>
      </c>
      <c r="B317">
        <v>-0.08</v>
      </c>
      <c r="C317">
        <v>10.044</v>
      </c>
      <c r="M317" s="33">
        <v>42081.378159722219</v>
      </c>
      <c r="N317">
        <v>-5.5500000000000001E-2</v>
      </c>
      <c r="O317">
        <v>69.58</v>
      </c>
    </row>
    <row r="318" spans="1:15" x14ac:dyDescent="0.25">
      <c r="A318" s="33">
        <v>42080.484513888892</v>
      </c>
      <c r="B318">
        <v>-0.08</v>
      </c>
      <c r="C318">
        <v>10.066000000000001</v>
      </c>
      <c r="M318" s="33">
        <v>42081.378171296295</v>
      </c>
      <c r="N318">
        <v>-5.5500000000000001E-2</v>
      </c>
      <c r="O318">
        <v>69.58</v>
      </c>
    </row>
    <row r="319" spans="1:15" x14ac:dyDescent="0.25">
      <c r="A319" s="33">
        <v>42080.484513888892</v>
      </c>
      <c r="B319">
        <v>-8.0100000000000005E-2</v>
      </c>
      <c r="C319">
        <v>10.055</v>
      </c>
      <c r="M319" s="33">
        <v>42081.378171296295</v>
      </c>
      <c r="N319">
        <v>-5.5399999999999998E-2</v>
      </c>
      <c r="O319">
        <v>69.540000000000006</v>
      </c>
    </row>
    <row r="320" spans="1:15" x14ac:dyDescent="0.25">
      <c r="A320" s="33">
        <v>42080.484525462962</v>
      </c>
      <c r="B320">
        <v>-8.0100000000000005E-2</v>
      </c>
      <c r="C320">
        <v>10.026</v>
      </c>
      <c r="M320" s="33">
        <v>42081.378182870372</v>
      </c>
      <c r="N320">
        <v>-5.5399999999999998E-2</v>
      </c>
      <c r="O320">
        <v>53.33</v>
      </c>
    </row>
    <row r="321" spans="1:15" x14ac:dyDescent="0.25">
      <c r="A321" s="33">
        <v>42080.484525462962</v>
      </c>
      <c r="B321">
        <v>-8.0100000000000005E-2</v>
      </c>
      <c r="C321">
        <v>10.047000000000001</v>
      </c>
      <c r="M321" s="33">
        <v>42081.378182870372</v>
      </c>
      <c r="N321">
        <v>-5.5500000000000001E-2</v>
      </c>
      <c r="O321">
        <v>53.33</v>
      </c>
    </row>
    <row r="322" spans="1:15" x14ac:dyDescent="0.25">
      <c r="A322" s="33">
        <v>42080.484537037039</v>
      </c>
      <c r="B322">
        <v>-8.0199999999999994E-2</v>
      </c>
      <c r="C322">
        <v>10.093999999999999</v>
      </c>
      <c r="M322" s="33">
        <v>42081.378194444442</v>
      </c>
      <c r="N322">
        <v>-5.5500000000000001E-2</v>
      </c>
      <c r="O322">
        <v>0.3039</v>
      </c>
    </row>
    <row r="323" spans="1:15" x14ac:dyDescent="0.25">
      <c r="A323" s="33">
        <v>42080.484537037039</v>
      </c>
      <c r="B323">
        <v>-8.0199999999999994E-2</v>
      </c>
      <c r="C323">
        <v>10.185</v>
      </c>
      <c r="M323" s="33">
        <v>42081.378194444442</v>
      </c>
      <c r="N323">
        <v>-5.5399999999999998E-2</v>
      </c>
      <c r="O323">
        <v>0.26450000000000001</v>
      </c>
    </row>
    <row r="324" spans="1:15" x14ac:dyDescent="0.25">
      <c r="A324" s="33">
        <v>42080.484548611108</v>
      </c>
      <c r="B324">
        <v>-8.0199999999999994E-2</v>
      </c>
      <c r="C324">
        <v>10.74</v>
      </c>
      <c r="M324" s="33">
        <v>42081.378206018519</v>
      </c>
      <c r="N324">
        <v>-5.5399999999999998E-2</v>
      </c>
      <c r="O324">
        <v>0.2702</v>
      </c>
    </row>
    <row r="325" spans="1:15" x14ac:dyDescent="0.25">
      <c r="A325" s="33">
        <v>42080.484548611108</v>
      </c>
      <c r="B325">
        <v>-8.0100000000000005E-2</v>
      </c>
      <c r="C325">
        <v>11.397</v>
      </c>
      <c r="M325" s="33">
        <v>42081.378206018519</v>
      </c>
      <c r="N325">
        <v>-5.5399999999999998E-2</v>
      </c>
      <c r="O325">
        <v>0.2702</v>
      </c>
    </row>
    <row r="326" spans="1:15" x14ac:dyDescent="0.25">
      <c r="A326" s="33">
        <v>42080.484560185185</v>
      </c>
      <c r="B326">
        <v>-8.0100000000000005E-2</v>
      </c>
      <c r="C326">
        <v>12.039</v>
      </c>
      <c r="M326" s="33">
        <v>42081.378217592595</v>
      </c>
      <c r="N326">
        <v>-5.5399999999999998E-2</v>
      </c>
      <c r="O326">
        <v>69.72</v>
      </c>
    </row>
    <row r="327" spans="1:15" x14ac:dyDescent="0.25">
      <c r="A327" s="33">
        <v>42080.484560185185</v>
      </c>
      <c r="B327">
        <v>-8.0100000000000005E-2</v>
      </c>
      <c r="C327">
        <v>11.872</v>
      </c>
      <c r="M327" s="33">
        <v>42081.378217592595</v>
      </c>
      <c r="N327">
        <v>-5.5500000000000001E-2</v>
      </c>
      <c r="O327">
        <v>69.78</v>
      </c>
    </row>
    <row r="328" spans="1:15" x14ac:dyDescent="0.25">
      <c r="A328" s="33">
        <v>42080.484571759262</v>
      </c>
      <c r="B328">
        <v>-8.0100000000000005E-2</v>
      </c>
      <c r="C328">
        <v>11.522</v>
      </c>
      <c r="M328" s="33">
        <v>42081.378229166665</v>
      </c>
      <c r="N328">
        <v>-5.5399999999999998E-2</v>
      </c>
      <c r="O328">
        <v>69.77</v>
      </c>
    </row>
    <row r="329" spans="1:15" x14ac:dyDescent="0.25">
      <c r="A329" s="33">
        <v>42080.484571759262</v>
      </c>
      <c r="B329">
        <v>-8.0199999999999994E-2</v>
      </c>
      <c r="C329">
        <v>10.478</v>
      </c>
      <c r="M329" s="33">
        <v>42081.378229166665</v>
      </c>
      <c r="N329">
        <v>-5.5899999999999998E-2</v>
      </c>
      <c r="O329">
        <v>69.69</v>
      </c>
    </row>
    <row r="330" spans="1:15" x14ac:dyDescent="0.25">
      <c r="A330" s="33">
        <v>42080.484583333331</v>
      </c>
      <c r="B330">
        <v>-8.0199999999999994E-2</v>
      </c>
      <c r="C330">
        <v>10.473000000000001</v>
      </c>
      <c r="M330" s="33">
        <v>42081.378240740742</v>
      </c>
      <c r="N330">
        <v>-5.5500000000000001E-2</v>
      </c>
      <c r="O330">
        <v>69.73</v>
      </c>
    </row>
    <row r="331" spans="1:15" x14ac:dyDescent="0.25">
      <c r="A331" s="33">
        <v>42080.484583333331</v>
      </c>
      <c r="B331">
        <v>-8.0199999999999994E-2</v>
      </c>
      <c r="C331">
        <v>10.428000000000001</v>
      </c>
      <c r="M331" s="33">
        <v>42081.378240740742</v>
      </c>
      <c r="N331">
        <v>-5.5100000000000003E-2</v>
      </c>
      <c r="O331">
        <v>69.73</v>
      </c>
    </row>
    <row r="332" spans="1:15" x14ac:dyDescent="0.25">
      <c r="A332" s="33">
        <v>42080.484594907408</v>
      </c>
      <c r="B332">
        <v>-8.0199999999999994E-2</v>
      </c>
      <c r="C332">
        <v>10.465999999999999</v>
      </c>
      <c r="M332" s="33">
        <v>42081.378252314818</v>
      </c>
      <c r="N332">
        <v>-5.5800000000000002E-2</v>
      </c>
      <c r="O332">
        <v>69.78</v>
      </c>
    </row>
    <row r="333" spans="1:15" x14ac:dyDescent="0.25">
      <c r="A333" s="33">
        <v>42080.484594907408</v>
      </c>
      <c r="B333">
        <v>-8.0199999999999994E-2</v>
      </c>
      <c r="C333">
        <v>10.433999999999999</v>
      </c>
      <c r="M333" s="33">
        <v>42081.378252314818</v>
      </c>
      <c r="N333">
        <v>-5.5199999999999999E-2</v>
      </c>
      <c r="O333">
        <v>69.77</v>
      </c>
    </row>
    <row r="334" spans="1:15" x14ac:dyDescent="0.25">
      <c r="A334" s="33">
        <v>42080.484606481485</v>
      </c>
      <c r="B334">
        <v>-8.0199999999999994E-2</v>
      </c>
      <c r="C334">
        <v>10.433</v>
      </c>
      <c r="M334" s="33">
        <v>42081.378263888888</v>
      </c>
      <c r="N334">
        <v>-5.5199999999999999E-2</v>
      </c>
      <c r="O334">
        <v>69.77</v>
      </c>
    </row>
    <row r="335" spans="1:15" x14ac:dyDescent="0.25">
      <c r="A335" s="33">
        <v>42080.484606481485</v>
      </c>
      <c r="B335">
        <v>-8.0199999999999994E-2</v>
      </c>
      <c r="C335">
        <v>10.441000000000001</v>
      </c>
      <c r="M335" s="33">
        <v>42081.378263888888</v>
      </c>
      <c r="N335">
        <v>-5.5199999999999999E-2</v>
      </c>
      <c r="O335">
        <v>69.77</v>
      </c>
    </row>
    <row r="336" spans="1:15" x14ac:dyDescent="0.25">
      <c r="A336" s="33">
        <v>42080.484618055554</v>
      </c>
      <c r="B336">
        <v>-8.0199999999999994E-2</v>
      </c>
      <c r="C336">
        <v>10.445</v>
      </c>
      <c r="M336" s="33">
        <v>42081.378275462965</v>
      </c>
      <c r="N336">
        <v>-5.5300000000000002E-2</v>
      </c>
      <c r="O336">
        <v>69.739999999999995</v>
      </c>
    </row>
    <row r="337" spans="1:15" x14ac:dyDescent="0.25">
      <c r="A337" s="33">
        <v>42080.484618055554</v>
      </c>
      <c r="B337">
        <v>-8.0100000000000005E-2</v>
      </c>
      <c r="C337">
        <v>10.417999999999999</v>
      </c>
      <c r="M337" s="33">
        <v>42081.378275462965</v>
      </c>
      <c r="N337">
        <v>-5.5300000000000002E-2</v>
      </c>
      <c r="O337">
        <v>69.75</v>
      </c>
    </row>
    <row r="338" spans="1:15" x14ac:dyDescent="0.25">
      <c r="A338" s="33">
        <v>42080.484629629631</v>
      </c>
      <c r="B338">
        <v>-8.0100000000000005E-2</v>
      </c>
      <c r="C338">
        <v>10.428000000000001</v>
      </c>
      <c r="M338" s="33">
        <v>42081.378287037034</v>
      </c>
      <c r="N338">
        <v>-5.5300000000000002E-2</v>
      </c>
      <c r="O338">
        <v>69.75</v>
      </c>
    </row>
    <row r="339" spans="1:15" x14ac:dyDescent="0.25">
      <c r="A339" s="33">
        <v>42080.484629629631</v>
      </c>
      <c r="B339">
        <v>-8.0100000000000005E-2</v>
      </c>
      <c r="C339">
        <v>10.429</v>
      </c>
      <c r="M339" s="33">
        <v>42081.378287037034</v>
      </c>
      <c r="N339">
        <v>-5.57E-2</v>
      </c>
      <c r="O339">
        <v>69.69</v>
      </c>
    </row>
    <row r="340" spans="1:15" x14ac:dyDescent="0.25">
      <c r="A340" s="33">
        <v>42080.4846412037</v>
      </c>
      <c r="B340">
        <v>-8.0100000000000005E-2</v>
      </c>
      <c r="C340">
        <v>10.442</v>
      </c>
      <c r="M340" s="33">
        <v>42081.378298611111</v>
      </c>
      <c r="N340">
        <v>-5.57E-2</v>
      </c>
      <c r="O340">
        <v>69.83</v>
      </c>
    </row>
    <row r="341" spans="1:15" x14ac:dyDescent="0.25">
      <c r="A341" s="33">
        <v>42080.4846412037</v>
      </c>
      <c r="B341">
        <v>-8.0100000000000005E-2</v>
      </c>
      <c r="C341">
        <v>10.433</v>
      </c>
      <c r="M341" s="33">
        <v>42081.378298611111</v>
      </c>
      <c r="N341">
        <v>-5.57E-2</v>
      </c>
      <c r="O341">
        <v>69.75</v>
      </c>
    </row>
    <row r="342" spans="1:15" x14ac:dyDescent="0.25">
      <c r="A342" s="33">
        <v>42080.484652777777</v>
      </c>
      <c r="B342">
        <v>-8.0199999999999994E-2</v>
      </c>
      <c r="C342">
        <v>10.449</v>
      </c>
      <c r="M342" s="33">
        <v>42081.378310185188</v>
      </c>
      <c r="N342">
        <v>-5.5599999999999997E-2</v>
      </c>
      <c r="O342">
        <v>69.760000000000005</v>
      </c>
    </row>
    <row r="343" spans="1:15" x14ac:dyDescent="0.25">
      <c r="A343" s="33">
        <v>42080.484652777777</v>
      </c>
      <c r="B343">
        <v>-8.0199999999999994E-2</v>
      </c>
      <c r="C343">
        <v>10.446</v>
      </c>
      <c r="M343" s="33">
        <v>42081.378310185188</v>
      </c>
      <c r="N343">
        <v>-5.5500000000000001E-2</v>
      </c>
      <c r="O343">
        <v>69.83</v>
      </c>
    </row>
    <row r="344" spans="1:15" x14ac:dyDescent="0.25">
      <c r="A344" s="33">
        <v>42080.484664351854</v>
      </c>
      <c r="B344">
        <v>-8.0199999999999994E-2</v>
      </c>
      <c r="C344">
        <v>10.452</v>
      </c>
      <c r="M344" s="33">
        <v>42081.378321759257</v>
      </c>
      <c r="N344">
        <v>-5.5500000000000001E-2</v>
      </c>
      <c r="O344">
        <v>69.83</v>
      </c>
    </row>
    <row r="345" spans="1:15" x14ac:dyDescent="0.25">
      <c r="A345" s="33">
        <v>42080.484664351854</v>
      </c>
      <c r="B345">
        <v>-8.0199999999999994E-2</v>
      </c>
      <c r="C345">
        <v>10.445</v>
      </c>
      <c r="M345" s="33">
        <v>42081.378321759257</v>
      </c>
      <c r="N345">
        <v>-5.5399999999999998E-2</v>
      </c>
      <c r="O345">
        <v>69.83</v>
      </c>
    </row>
    <row r="346" spans="1:15" x14ac:dyDescent="0.25">
      <c r="A346" s="33">
        <v>42080.484675925924</v>
      </c>
      <c r="B346">
        <v>-8.0100000000000005E-2</v>
      </c>
      <c r="C346">
        <v>10.432</v>
      </c>
      <c r="M346" s="33">
        <v>42081.378333333334</v>
      </c>
      <c r="N346">
        <v>-5.5399999999999998E-2</v>
      </c>
      <c r="O346">
        <v>69.790000000000006</v>
      </c>
    </row>
    <row r="347" spans="1:15" x14ac:dyDescent="0.25">
      <c r="A347" s="33">
        <v>42080.484675925924</v>
      </c>
      <c r="B347">
        <v>-8.0399999999999999E-2</v>
      </c>
      <c r="C347">
        <v>10.441000000000001</v>
      </c>
      <c r="M347" s="33">
        <v>42081.378333333334</v>
      </c>
      <c r="N347">
        <v>-5.5399999999999998E-2</v>
      </c>
      <c r="O347">
        <v>69.86</v>
      </c>
    </row>
    <row r="348" spans="1:15" x14ac:dyDescent="0.25">
      <c r="A348" s="33">
        <v>42080.4846875</v>
      </c>
      <c r="B348">
        <v>-8.0199999999999994E-2</v>
      </c>
      <c r="C348">
        <v>10.441000000000001</v>
      </c>
      <c r="M348" s="33">
        <v>42081.378344907411</v>
      </c>
      <c r="N348">
        <v>-5.5399999999999998E-2</v>
      </c>
      <c r="O348">
        <v>69.81</v>
      </c>
    </row>
    <row r="349" spans="1:15" x14ac:dyDescent="0.25">
      <c r="A349" s="33">
        <v>42080.4846875</v>
      </c>
      <c r="B349">
        <v>-8.0199999999999994E-2</v>
      </c>
      <c r="C349">
        <v>10.433999999999999</v>
      </c>
    </row>
    <row r="350" spans="1:15" x14ac:dyDescent="0.25">
      <c r="A350" s="33">
        <v>42080.484699074077</v>
      </c>
      <c r="B350">
        <v>-8.0199999999999994E-2</v>
      </c>
      <c r="C350">
        <v>10.475</v>
      </c>
    </row>
    <row r="351" spans="1:15" x14ac:dyDescent="0.25">
      <c r="A351" s="33">
        <v>42080.484699074077</v>
      </c>
      <c r="B351">
        <v>-8.0199999999999994E-2</v>
      </c>
      <c r="C351">
        <v>10.428000000000001</v>
      </c>
    </row>
    <row r="352" spans="1:15" x14ac:dyDescent="0.25">
      <c r="A352" s="33">
        <v>42080.484710648147</v>
      </c>
      <c r="B352">
        <v>-8.0199999999999994E-2</v>
      </c>
      <c r="C352">
        <v>10.563000000000001</v>
      </c>
    </row>
    <row r="353" spans="1:3" x14ac:dyDescent="0.25">
      <c r="A353" s="33">
        <v>42080.484710648147</v>
      </c>
      <c r="B353">
        <v>-8.0199999999999994E-2</v>
      </c>
      <c r="C353">
        <v>10.651999999999999</v>
      </c>
    </row>
    <row r="354" spans="1:3" x14ac:dyDescent="0.25">
      <c r="A354" s="33">
        <v>42080.484722222223</v>
      </c>
      <c r="B354">
        <v>-8.0199999999999994E-2</v>
      </c>
      <c r="C354">
        <v>10.659000000000001</v>
      </c>
    </row>
    <row r="355" spans="1:3" x14ac:dyDescent="0.25">
      <c r="A355" s="33">
        <v>42080.484722222223</v>
      </c>
      <c r="B355">
        <v>-8.0199999999999994E-2</v>
      </c>
      <c r="C355">
        <v>11.016</v>
      </c>
    </row>
    <row r="356" spans="1:3" x14ac:dyDescent="0.25">
      <c r="A356" s="33">
        <v>42080.484733796293</v>
      </c>
      <c r="B356">
        <v>-8.0199999999999994E-2</v>
      </c>
      <c r="C356">
        <v>11.465999999999999</v>
      </c>
    </row>
    <row r="357" spans="1:3" x14ac:dyDescent="0.25">
      <c r="A357" s="33">
        <v>42080.484733796293</v>
      </c>
      <c r="B357">
        <v>-8.0299999999999996E-2</v>
      </c>
      <c r="C357">
        <v>11.268000000000001</v>
      </c>
    </row>
    <row r="358" spans="1:3" x14ac:dyDescent="0.25">
      <c r="A358" s="33">
        <v>42080.48474537037</v>
      </c>
      <c r="B358">
        <v>-8.0299999999999996E-2</v>
      </c>
      <c r="C358">
        <v>11.268000000000001</v>
      </c>
    </row>
    <row r="359" spans="1:3" x14ac:dyDescent="0.25">
      <c r="A359" s="33">
        <v>42080.48474537037</v>
      </c>
      <c r="B359">
        <v>-8.0299999999999996E-2</v>
      </c>
      <c r="C359">
        <v>11.268000000000001</v>
      </c>
    </row>
    <row r="360" spans="1:3" x14ac:dyDescent="0.25">
      <c r="A360" s="33">
        <v>42080.484756944446</v>
      </c>
      <c r="B360">
        <v>-8.0299999999999996E-2</v>
      </c>
      <c r="C360">
        <v>10.456</v>
      </c>
    </row>
    <row r="361" spans="1:3" x14ac:dyDescent="0.25">
      <c r="A361" s="33">
        <v>42080.484756944446</v>
      </c>
      <c r="B361">
        <v>-8.0299999999999996E-2</v>
      </c>
      <c r="C361">
        <v>10.443</v>
      </c>
    </row>
    <row r="362" spans="1:3" x14ac:dyDescent="0.25">
      <c r="A362" s="33">
        <v>42080.484768518516</v>
      </c>
      <c r="B362">
        <v>-8.0299999999999996E-2</v>
      </c>
      <c r="C362">
        <v>10.462</v>
      </c>
    </row>
    <row r="363" spans="1:3" x14ac:dyDescent="0.25">
      <c r="A363" s="33">
        <v>42080.484768518516</v>
      </c>
      <c r="B363">
        <v>-8.0299999999999996E-2</v>
      </c>
      <c r="C363">
        <v>10.471</v>
      </c>
    </row>
    <row r="364" spans="1:3" x14ac:dyDescent="0.25">
      <c r="A364" s="33">
        <v>42080.484780092593</v>
      </c>
      <c r="B364">
        <v>-8.0299999999999996E-2</v>
      </c>
      <c r="C364">
        <v>10.476000000000001</v>
      </c>
    </row>
    <row r="365" spans="1:3" x14ac:dyDescent="0.25">
      <c r="A365" s="33">
        <v>42080.484780092593</v>
      </c>
      <c r="B365">
        <v>-8.0399999999999999E-2</v>
      </c>
      <c r="C365">
        <v>10.465</v>
      </c>
    </row>
    <row r="366" spans="1:3" x14ac:dyDescent="0.25">
      <c r="A366" s="33">
        <v>42080.484791666669</v>
      </c>
      <c r="B366">
        <v>-8.0299999999999996E-2</v>
      </c>
      <c r="C366">
        <v>10.465999999999999</v>
      </c>
    </row>
    <row r="367" spans="1:3" x14ac:dyDescent="0.25">
      <c r="A367" s="33">
        <v>42080.484791666669</v>
      </c>
      <c r="B367">
        <v>-8.0299999999999996E-2</v>
      </c>
      <c r="C367">
        <v>10.467000000000001</v>
      </c>
    </row>
    <row r="368" spans="1:3" x14ac:dyDescent="0.25">
      <c r="A368" s="33">
        <v>42080.484803240739</v>
      </c>
      <c r="B368">
        <v>-8.0299999999999996E-2</v>
      </c>
      <c r="C368">
        <v>10.468</v>
      </c>
    </row>
    <row r="369" spans="1:3" x14ac:dyDescent="0.25">
      <c r="A369" s="33">
        <v>42080.484803240739</v>
      </c>
      <c r="B369">
        <v>-8.0399999999999999E-2</v>
      </c>
      <c r="C369">
        <v>10.464</v>
      </c>
    </row>
    <row r="370" spans="1:3" x14ac:dyDescent="0.25">
      <c r="A370" s="33">
        <v>42080.484814814816</v>
      </c>
      <c r="B370">
        <v>-8.0299999999999996E-2</v>
      </c>
      <c r="C370">
        <v>10.454000000000001</v>
      </c>
    </row>
    <row r="371" spans="1:3" x14ac:dyDescent="0.25">
      <c r="A371" s="33">
        <v>42080.484814814816</v>
      </c>
      <c r="B371">
        <v>-8.0299999999999996E-2</v>
      </c>
      <c r="C371">
        <v>10.465</v>
      </c>
    </row>
    <row r="372" spans="1:3" x14ac:dyDescent="0.25">
      <c r="A372" s="33">
        <v>42080.484826388885</v>
      </c>
      <c r="B372">
        <v>-8.0399999999999999E-2</v>
      </c>
      <c r="C372">
        <v>10.472</v>
      </c>
    </row>
    <row r="373" spans="1:3" x14ac:dyDescent="0.25">
      <c r="A373" s="33">
        <v>42080.484826388885</v>
      </c>
      <c r="B373">
        <v>-8.0399999999999999E-2</v>
      </c>
      <c r="C373">
        <v>10.473000000000001</v>
      </c>
    </row>
    <row r="374" spans="1:3" x14ac:dyDescent="0.25">
      <c r="A374" s="33">
        <v>42080.484837962962</v>
      </c>
      <c r="B374">
        <v>-8.0399999999999999E-2</v>
      </c>
      <c r="C374">
        <v>10.473000000000001</v>
      </c>
    </row>
    <row r="375" spans="1:3" x14ac:dyDescent="0.25">
      <c r="A375" s="33">
        <v>42080.484837962962</v>
      </c>
      <c r="B375">
        <v>-8.0399999999999999E-2</v>
      </c>
      <c r="C375">
        <v>10.473000000000001</v>
      </c>
    </row>
    <row r="376" spans="1:3" x14ac:dyDescent="0.25">
      <c r="A376" s="33">
        <v>42080.484849537039</v>
      </c>
      <c r="B376">
        <v>-8.0399999999999999E-2</v>
      </c>
      <c r="C376">
        <v>10.468999999999999</v>
      </c>
    </row>
    <row r="377" spans="1:3" x14ac:dyDescent="0.25">
      <c r="A377" s="33">
        <v>42080.484849537039</v>
      </c>
      <c r="B377">
        <v>-8.0399999999999999E-2</v>
      </c>
      <c r="C377">
        <v>10.462</v>
      </c>
    </row>
    <row r="378" spans="1:3" x14ac:dyDescent="0.25">
      <c r="A378" s="33">
        <v>42080.484861111108</v>
      </c>
      <c r="B378">
        <v>-8.0299999999999996E-2</v>
      </c>
      <c r="C378">
        <v>10.468</v>
      </c>
    </row>
    <row r="379" spans="1:3" x14ac:dyDescent="0.25">
      <c r="A379" s="33">
        <v>42080.484861111108</v>
      </c>
      <c r="B379">
        <v>-8.0299999999999996E-2</v>
      </c>
      <c r="C379">
        <v>10.468999999999999</v>
      </c>
    </row>
    <row r="380" spans="1:3" x14ac:dyDescent="0.25">
      <c r="A380" s="33">
        <v>42080.484872685185</v>
      </c>
      <c r="B380">
        <v>-8.0299999999999996E-2</v>
      </c>
      <c r="C380">
        <v>10.468999999999999</v>
      </c>
    </row>
    <row r="381" spans="1:3" x14ac:dyDescent="0.25">
      <c r="A381" s="33">
        <v>42080.484872685185</v>
      </c>
      <c r="B381">
        <v>-8.0299999999999996E-2</v>
      </c>
      <c r="C381">
        <v>10.468</v>
      </c>
    </row>
    <row r="382" spans="1:3" x14ac:dyDescent="0.25">
      <c r="A382" s="33">
        <v>42080.484884259262</v>
      </c>
      <c r="B382">
        <v>-8.0299999999999996E-2</v>
      </c>
      <c r="C382">
        <v>10.489000000000001</v>
      </c>
    </row>
    <row r="383" spans="1:3" x14ac:dyDescent="0.25">
      <c r="A383" s="33">
        <v>42080.484884259262</v>
      </c>
      <c r="B383">
        <v>-8.0399999999999999E-2</v>
      </c>
      <c r="C383">
        <v>10.493</v>
      </c>
    </row>
    <row r="384" spans="1:3" x14ac:dyDescent="0.25">
      <c r="A384" s="33">
        <v>42080.484895833331</v>
      </c>
      <c r="B384">
        <v>-8.0399999999999999E-2</v>
      </c>
      <c r="C384">
        <v>10.481999999999999</v>
      </c>
    </row>
    <row r="385" spans="1:3" x14ac:dyDescent="0.25">
      <c r="A385" s="33">
        <v>42080.484895833331</v>
      </c>
      <c r="B385">
        <v>-8.0399999999999999E-2</v>
      </c>
      <c r="C385">
        <v>10.634</v>
      </c>
    </row>
    <row r="386" spans="1:3" x14ac:dyDescent="0.25">
      <c r="A386" s="33">
        <v>42080.484907407408</v>
      </c>
      <c r="B386">
        <v>-8.0399999999999999E-2</v>
      </c>
      <c r="C386">
        <v>10.667</v>
      </c>
    </row>
    <row r="387" spans="1:3" x14ac:dyDescent="0.25">
      <c r="A387" s="33">
        <v>42080.484907407408</v>
      </c>
      <c r="B387">
        <v>-8.0399999999999999E-2</v>
      </c>
      <c r="C387">
        <v>10.805</v>
      </c>
    </row>
    <row r="388" spans="1:3" x14ac:dyDescent="0.25">
      <c r="A388" s="33">
        <v>42080.484918981485</v>
      </c>
      <c r="B388">
        <v>-8.0399999999999999E-2</v>
      </c>
      <c r="C388">
        <v>12.042999999999999</v>
      </c>
    </row>
    <row r="389" spans="1:3" x14ac:dyDescent="0.25">
      <c r="A389" s="33">
        <v>42080.484918981485</v>
      </c>
      <c r="B389">
        <v>-8.0399999999999999E-2</v>
      </c>
      <c r="C389">
        <v>12.044</v>
      </c>
    </row>
    <row r="390" spans="1:3" x14ac:dyDescent="0.25">
      <c r="A390" s="33">
        <v>42080.484930555554</v>
      </c>
      <c r="B390">
        <v>-8.0500000000000002E-2</v>
      </c>
      <c r="C390">
        <v>12.877000000000001</v>
      </c>
    </row>
    <row r="391" spans="1:3" x14ac:dyDescent="0.25">
      <c r="A391" s="33">
        <v>42080.484930555554</v>
      </c>
      <c r="B391">
        <v>-8.0399999999999999E-2</v>
      </c>
      <c r="C391">
        <v>10.157</v>
      </c>
    </row>
    <row r="392" spans="1:3" x14ac:dyDescent="0.25">
      <c r="A392" s="33">
        <v>42080.484942129631</v>
      </c>
      <c r="B392">
        <v>-8.0500000000000002E-2</v>
      </c>
      <c r="C392">
        <v>10.161</v>
      </c>
    </row>
    <row r="393" spans="1:3" x14ac:dyDescent="0.25">
      <c r="A393" s="33">
        <v>42080.484942129631</v>
      </c>
      <c r="B393">
        <v>-8.0500000000000002E-2</v>
      </c>
      <c r="C393">
        <v>10.183</v>
      </c>
    </row>
    <row r="394" spans="1:3" x14ac:dyDescent="0.25">
      <c r="A394" s="33">
        <v>42080.484953703701</v>
      </c>
      <c r="B394">
        <v>-8.0500000000000002E-2</v>
      </c>
      <c r="C394">
        <v>10.134</v>
      </c>
    </row>
    <row r="395" spans="1:3" x14ac:dyDescent="0.25">
      <c r="A395" s="33">
        <v>42080.484953703701</v>
      </c>
      <c r="B395">
        <v>-8.0500000000000002E-2</v>
      </c>
      <c r="C395">
        <v>10.125</v>
      </c>
    </row>
    <row r="396" spans="1:3" x14ac:dyDescent="0.25">
      <c r="A396" s="33">
        <v>42080.484965277778</v>
      </c>
      <c r="B396">
        <v>-8.0500000000000002E-2</v>
      </c>
      <c r="C396">
        <v>10.117000000000001</v>
      </c>
    </row>
    <row r="397" spans="1:3" x14ac:dyDescent="0.25">
      <c r="A397" s="33">
        <v>42080.484965277778</v>
      </c>
      <c r="B397">
        <v>-8.0500000000000002E-2</v>
      </c>
      <c r="C397">
        <v>10.11</v>
      </c>
    </row>
    <row r="398" spans="1:3" x14ac:dyDescent="0.25">
      <c r="A398" s="33">
        <v>42080.484976851854</v>
      </c>
      <c r="B398">
        <v>-8.0500000000000002E-2</v>
      </c>
      <c r="C398">
        <v>10.148999999999999</v>
      </c>
    </row>
    <row r="399" spans="1:3" x14ac:dyDescent="0.25">
      <c r="A399" s="33">
        <v>42080.484976851854</v>
      </c>
      <c r="B399">
        <v>-8.0500000000000002E-2</v>
      </c>
      <c r="C399">
        <v>10.130000000000001</v>
      </c>
    </row>
    <row r="400" spans="1:3" x14ac:dyDescent="0.25">
      <c r="A400" s="33">
        <v>42080.484988425924</v>
      </c>
      <c r="B400">
        <v>-8.0500000000000002E-2</v>
      </c>
      <c r="C400">
        <v>10.141999999999999</v>
      </c>
    </row>
    <row r="401" spans="1:3" x14ac:dyDescent="0.25">
      <c r="A401" s="33">
        <v>42080.484988425924</v>
      </c>
      <c r="B401">
        <v>-8.0500000000000002E-2</v>
      </c>
      <c r="C401">
        <v>10.141999999999999</v>
      </c>
    </row>
    <row r="402" spans="1:3" x14ac:dyDescent="0.25">
      <c r="A402" s="33">
        <v>42080.485000000001</v>
      </c>
      <c r="B402">
        <v>-8.09E-2</v>
      </c>
      <c r="C402">
        <v>10.128</v>
      </c>
    </row>
    <row r="403" spans="1:3" x14ac:dyDescent="0.25">
      <c r="A403" s="33">
        <v>42080.485000000001</v>
      </c>
      <c r="B403">
        <v>-8.0500000000000002E-2</v>
      </c>
      <c r="C403">
        <v>10.128</v>
      </c>
    </row>
    <row r="404" spans="1:3" x14ac:dyDescent="0.25">
      <c r="A404" s="33">
        <v>42080.485011574077</v>
      </c>
      <c r="B404">
        <v>-8.0500000000000002E-2</v>
      </c>
      <c r="C404">
        <v>10.127000000000001</v>
      </c>
    </row>
    <row r="405" spans="1:3" x14ac:dyDescent="0.25">
      <c r="A405" s="33">
        <v>42080.485011574077</v>
      </c>
      <c r="B405">
        <v>-8.0500000000000002E-2</v>
      </c>
      <c r="C405">
        <v>10.132</v>
      </c>
    </row>
    <row r="406" spans="1:3" x14ac:dyDescent="0.25">
      <c r="A406" s="33">
        <v>42080.485023148147</v>
      </c>
      <c r="B406">
        <v>-8.0600000000000005E-2</v>
      </c>
      <c r="C406">
        <v>10.141999999999999</v>
      </c>
    </row>
    <row r="407" spans="1:3" x14ac:dyDescent="0.25">
      <c r="A407" s="33">
        <v>42080.485023148147</v>
      </c>
      <c r="B407">
        <v>-8.0500000000000002E-2</v>
      </c>
      <c r="C407">
        <v>10.135</v>
      </c>
    </row>
    <row r="408" spans="1:3" x14ac:dyDescent="0.25">
      <c r="A408" s="33">
        <v>42080.485034722224</v>
      </c>
      <c r="B408">
        <v>-8.0500000000000002E-2</v>
      </c>
      <c r="C408">
        <v>10.145</v>
      </c>
    </row>
    <row r="409" spans="1:3" x14ac:dyDescent="0.25">
      <c r="A409" s="33">
        <v>42080.485034722224</v>
      </c>
      <c r="B409">
        <v>-8.0500000000000002E-2</v>
      </c>
      <c r="C409">
        <v>10.138</v>
      </c>
    </row>
    <row r="410" spans="1:3" x14ac:dyDescent="0.25">
      <c r="A410" s="33">
        <v>42080.485046296293</v>
      </c>
      <c r="B410">
        <v>-8.0600000000000005E-2</v>
      </c>
      <c r="C410">
        <v>10.137</v>
      </c>
    </row>
    <row r="411" spans="1:3" x14ac:dyDescent="0.25">
      <c r="A411" s="33">
        <v>42080.485046296293</v>
      </c>
      <c r="B411">
        <v>-8.0600000000000005E-2</v>
      </c>
      <c r="C411">
        <v>10.137</v>
      </c>
    </row>
    <row r="412" spans="1:3" x14ac:dyDescent="0.25">
      <c r="A412" s="33">
        <v>42080.48505787037</v>
      </c>
      <c r="B412">
        <v>-8.0600000000000005E-2</v>
      </c>
      <c r="C412">
        <v>10.138</v>
      </c>
    </row>
    <row r="413" spans="1:3" x14ac:dyDescent="0.25">
      <c r="A413" s="33">
        <v>42080.48505787037</v>
      </c>
      <c r="B413">
        <v>-8.0600000000000005E-2</v>
      </c>
      <c r="C413">
        <v>10.144</v>
      </c>
    </row>
    <row r="414" spans="1:3" x14ac:dyDescent="0.25">
      <c r="A414" s="33">
        <v>42080.485069444447</v>
      </c>
      <c r="B414">
        <v>-8.0600000000000005E-2</v>
      </c>
      <c r="C414">
        <v>10.147</v>
      </c>
    </row>
    <row r="415" spans="1:3" x14ac:dyDescent="0.25">
      <c r="A415" s="33">
        <v>42080.485069444447</v>
      </c>
      <c r="B415">
        <v>-8.0600000000000005E-2</v>
      </c>
      <c r="C415">
        <v>10.132</v>
      </c>
    </row>
    <row r="416" spans="1:3" x14ac:dyDescent="0.25">
      <c r="A416" s="33">
        <v>42080.485081018516</v>
      </c>
      <c r="B416">
        <v>-8.0600000000000005E-2</v>
      </c>
      <c r="C416">
        <v>10.135999999999999</v>
      </c>
    </row>
    <row r="417" spans="1:3" x14ac:dyDescent="0.25">
      <c r="A417" s="33">
        <v>42080.485081018516</v>
      </c>
      <c r="B417">
        <v>-8.0600000000000005E-2</v>
      </c>
      <c r="C417">
        <v>10.157999999999999</v>
      </c>
    </row>
    <row r="418" spans="1:3" x14ac:dyDescent="0.25">
      <c r="A418" s="33">
        <v>42080.485092592593</v>
      </c>
      <c r="B418">
        <v>-8.0699999999999994E-2</v>
      </c>
      <c r="C418">
        <v>10.321</v>
      </c>
    </row>
    <row r="419" spans="1:3" x14ac:dyDescent="0.25">
      <c r="A419" s="33">
        <v>42080.485092592593</v>
      </c>
      <c r="B419">
        <v>-8.0699999999999994E-2</v>
      </c>
      <c r="C419">
        <v>14.893000000000001</v>
      </c>
    </row>
    <row r="420" spans="1:3" x14ac:dyDescent="0.25">
      <c r="A420" s="33">
        <v>42080.48510416667</v>
      </c>
      <c r="B420">
        <v>-8.0699999999999994E-2</v>
      </c>
      <c r="C420">
        <v>15.273</v>
      </c>
    </row>
    <row r="421" spans="1:3" x14ac:dyDescent="0.25">
      <c r="A421" s="33">
        <v>42080.48510416667</v>
      </c>
      <c r="B421">
        <v>-8.0699999999999994E-2</v>
      </c>
      <c r="C421">
        <v>14.061</v>
      </c>
    </row>
    <row r="422" spans="1:3" x14ac:dyDescent="0.25">
      <c r="A422" s="33">
        <v>42080.485115740739</v>
      </c>
      <c r="B422">
        <v>-8.0600000000000005E-2</v>
      </c>
      <c r="C422">
        <v>13.457000000000001</v>
      </c>
    </row>
    <row r="423" spans="1:3" x14ac:dyDescent="0.25">
      <c r="A423" s="33">
        <v>42080.485115740739</v>
      </c>
      <c r="B423">
        <v>-8.0600000000000005E-2</v>
      </c>
      <c r="C423">
        <v>13.13</v>
      </c>
    </row>
    <row r="424" spans="1:3" x14ac:dyDescent="0.25">
      <c r="A424" s="33">
        <v>42080.485127314816</v>
      </c>
      <c r="B424">
        <v>-8.0600000000000005E-2</v>
      </c>
      <c r="C424">
        <v>13.156000000000001</v>
      </c>
    </row>
    <row r="425" spans="1:3" x14ac:dyDescent="0.25">
      <c r="A425" s="33">
        <v>42080.485127314816</v>
      </c>
      <c r="B425">
        <v>-8.0600000000000005E-2</v>
      </c>
      <c r="C425">
        <v>12.54</v>
      </c>
    </row>
    <row r="426" spans="1:3" x14ac:dyDescent="0.25">
      <c r="A426" s="33">
        <v>42080.485138888886</v>
      </c>
      <c r="B426">
        <v>-8.0600000000000005E-2</v>
      </c>
      <c r="C426">
        <v>11.241</v>
      </c>
    </row>
    <row r="427" spans="1:3" x14ac:dyDescent="0.25">
      <c r="A427" s="33">
        <v>42080.485138888886</v>
      </c>
      <c r="B427">
        <v>-8.0699999999999994E-2</v>
      </c>
      <c r="C427">
        <v>12.101000000000001</v>
      </c>
    </row>
    <row r="428" spans="1:3" x14ac:dyDescent="0.25">
      <c r="A428" s="33">
        <v>42080.485150462962</v>
      </c>
      <c r="B428">
        <v>-8.0600000000000005E-2</v>
      </c>
      <c r="C428">
        <v>9.57</v>
      </c>
    </row>
    <row r="429" spans="1:3" x14ac:dyDescent="0.25">
      <c r="A429" s="33">
        <v>42080.485150462962</v>
      </c>
      <c r="B429">
        <v>-8.0699999999999994E-2</v>
      </c>
      <c r="C429">
        <v>13.313000000000001</v>
      </c>
    </row>
    <row r="430" spans="1:3" x14ac:dyDescent="0.25">
      <c r="A430" s="33">
        <v>42080.485162037039</v>
      </c>
      <c r="B430">
        <v>-8.0699999999999994E-2</v>
      </c>
      <c r="C430">
        <v>10.115</v>
      </c>
    </row>
    <row r="431" spans="1:3" x14ac:dyDescent="0.25">
      <c r="A431" s="33">
        <v>42080.485162037039</v>
      </c>
      <c r="B431">
        <v>-8.0699999999999994E-2</v>
      </c>
      <c r="C431">
        <v>10.131</v>
      </c>
    </row>
    <row r="432" spans="1:3" x14ac:dyDescent="0.25">
      <c r="A432" s="33">
        <v>42080.485173611109</v>
      </c>
      <c r="B432">
        <v>-8.0699999999999994E-2</v>
      </c>
      <c r="C432">
        <v>9.6959999999999997</v>
      </c>
    </row>
    <row r="433" spans="1:3" x14ac:dyDescent="0.25">
      <c r="A433" s="33">
        <v>42080.485173611109</v>
      </c>
      <c r="B433">
        <v>-8.0699999999999994E-2</v>
      </c>
      <c r="C433">
        <v>9.9730000000000008</v>
      </c>
    </row>
    <row r="434" spans="1:3" x14ac:dyDescent="0.25">
      <c r="A434" s="33">
        <v>42080.485185185185</v>
      </c>
      <c r="B434">
        <v>-8.0799999999999997E-2</v>
      </c>
      <c r="C434">
        <v>9.9109999999999996</v>
      </c>
    </row>
    <row r="435" spans="1:3" x14ac:dyDescent="0.25">
      <c r="A435" s="33">
        <v>42080.485185185185</v>
      </c>
      <c r="B435">
        <v>-8.0699999999999994E-2</v>
      </c>
      <c r="C435">
        <v>9.8279999999999994</v>
      </c>
    </row>
    <row r="436" spans="1:3" x14ac:dyDescent="0.25">
      <c r="A436" s="33">
        <v>42080.485196759262</v>
      </c>
      <c r="B436">
        <v>-8.0699999999999994E-2</v>
      </c>
      <c r="C436">
        <v>9.7100000000000009</v>
      </c>
    </row>
    <row r="437" spans="1:3" x14ac:dyDescent="0.25">
      <c r="A437" s="33">
        <v>42080.485196759262</v>
      </c>
      <c r="B437">
        <v>-8.0699999999999994E-2</v>
      </c>
      <c r="C437">
        <v>9.4250000000000007</v>
      </c>
    </row>
    <row r="438" spans="1:3" x14ac:dyDescent="0.25">
      <c r="A438" s="33">
        <v>42080.485208333332</v>
      </c>
      <c r="B438">
        <v>-8.0699999999999994E-2</v>
      </c>
      <c r="C438">
        <v>9.41</v>
      </c>
    </row>
    <row r="439" spans="1:3" x14ac:dyDescent="0.25">
      <c r="A439" s="33">
        <v>42080.485208333332</v>
      </c>
      <c r="B439">
        <v>-8.0799999999999997E-2</v>
      </c>
      <c r="C439">
        <v>9.4380000000000006</v>
      </c>
    </row>
    <row r="440" spans="1:3" x14ac:dyDescent="0.25">
      <c r="A440" s="33">
        <v>42080.485219907408</v>
      </c>
      <c r="B440">
        <v>-8.0699999999999994E-2</v>
      </c>
      <c r="C440">
        <v>9.4290000000000003</v>
      </c>
    </row>
    <row r="441" spans="1:3" x14ac:dyDescent="0.25">
      <c r="A441" s="33">
        <v>42080.485219907408</v>
      </c>
      <c r="B441">
        <v>-8.0699999999999994E-2</v>
      </c>
      <c r="C441">
        <v>9.4179999999999993</v>
      </c>
    </row>
    <row r="442" spans="1:3" x14ac:dyDescent="0.25">
      <c r="A442" s="33">
        <v>42080.485231481478</v>
      </c>
      <c r="B442">
        <v>-8.0699999999999994E-2</v>
      </c>
      <c r="C442">
        <v>9.4459999999999997</v>
      </c>
    </row>
    <row r="443" spans="1:3" x14ac:dyDescent="0.25">
      <c r="A443" s="33">
        <v>42080.485231481478</v>
      </c>
      <c r="B443">
        <v>-8.0699999999999994E-2</v>
      </c>
      <c r="C443">
        <v>9.4450000000000003</v>
      </c>
    </row>
    <row r="444" spans="1:3" x14ac:dyDescent="0.25">
      <c r="A444" s="33">
        <v>42080.485243055555</v>
      </c>
      <c r="B444">
        <v>-8.0799999999999997E-2</v>
      </c>
      <c r="C444">
        <v>9.4209999999999994</v>
      </c>
    </row>
    <row r="445" spans="1:3" x14ac:dyDescent="0.25">
      <c r="A445" s="33">
        <v>42080.485243055555</v>
      </c>
      <c r="B445">
        <v>-8.0799999999999997E-2</v>
      </c>
      <c r="C445">
        <v>9.3979999999999997</v>
      </c>
    </row>
    <row r="446" spans="1:3" x14ac:dyDescent="0.25">
      <c r="A446" s="33">
        <v>42080.485254629632</v>
      </c>
      <c r="B446">
        <v>-8.0799999999999997E-2</v>
      </c>
      <c r="C446">
        <v>9.4260000000000002</v>
      </c>
    </row>
    <row r="447" spans="1:3" x14ac:dyDescent="0.25">
      <c r="A447" s="33">
        <v>42080.485254629632</v>
      </c>
      <c r="B447">
        <v>-8.0799999999999997E-2</v>
      </c>
      <c r="C447">
        <v>9.4320000000000004</v>
      </c>
    </row>
    <row r="448" spans="1:3" x14ac:dyDescent="0.25">
      <c r="A448" s="33">
        <v>42080.485266203701</v>
      </c>
      <c r="B448">
        <v>-8.0799999999999997E-2</v>
      </c>
      <c r="C448">
        <v>9.4420000000000002</v>
      </c>
    </row>
    <row r="449" spans="1:3" x14ac:dyDescent="0.25">
      <c r="A449" s="33">
        <v>42080.485266203701</v>
      </c>
      <c r="B449">
        <v>-8.0799999999999997E-2</v>
      </c>
      <c r="C449">
        <v>9.4309999999999992</v>
      </c>
    </row>
    <row r="450" spans="1:3" x14ac:dyDescent="0.25">
      <c r="A450" s="33">
        <v>42080.485277777778</v>
      </c>
      <c r="B450">
        <v>-8.0799999999999997E-2</v>
      </c>
      <c r="C450">
        <v>9.4309999999999992</v>
      </c>
    </row>
    <row r="451" spans="1:3" x14ac:dyDescent="0.25">
      <c r="A451" s="33">
        <v>42080.485277777778</v>
      </c>
      <c r="B451">
        <v>-8.0799999999999997E-2</v>
      </c>
      <c r="C451">
        <v>9.423</v>
      </c>
    </row>
    <row r="452" spans="1:3" x14ac:dyDescent="0.25">
      <c r="A452" s="33">
        <v>42080.485289351855</v>
      </c>
      <c r="B452">
        <v>-8.0799999999999997E-2</v>
      </c>
      <c r="C452">
        <v>9.423</v>
      </c>
    </row>
    <row r="453" spans="1:3" x14ac:dyDescent="0.25">
      <c r="A453" s="33">
        <v>42080.485289351855</v>
      </c>
      <c r="B453">
        <v>-8.0799999999999997E-2</v>
      </c>
      <c r="C453">
        <v>9.4280000000000008</v>
      </c>
    </row>
    <row r="454" spans="1:3" x14ac:dyDescent="0.25">
      <c r="A454" s="33">
        <v>42080.485300925924</v>
      </c>
      <c r="B454">
        <v>-8.0799999999999997E-2</v>
      </c>
      <c r="C454">
        <v>9.4329999999999998</v>
      </c>
    </row>
    <row r="455" spans="1:3" x14ac:dyDescent="0.25">
      <c r="A455" s="33">
        <v>42080.485300925924</v>
      </c>
      <c r="B455">
        <v>-8.0799999999999997E-2</v>
      </c>
      <c r="C455">
        <v>9.4369999999999994</v>
      </c>
    </row>
    <row r="456" spans="1:3" x14ac:dyDescent="0.25">
      <c r="A456" s="33">
        <v>42080.485312500001</v>
      </c>
      <c r="B456">
        <v>-8.0799999999999997E-2</v>
      </c>
      <c r="C456">
        <v>9.4420000000000002</v>
      </c>
    </row>
    <row r="457" spans="1:3" x14ac:dyDescent="0.25">
      <c r="A457" s="33">
        <v>42080.485312500001</v>
      </c>
      <c r="B457">
        <v>-8.0799999999999997E-2</v>
      </c>
      <c r="C457">
        <v>9.4420000000000002</v>
      </c>
    </row>
    <row r="458" spans="1:3" x14ac:dyDescent="0.25">
      <c r="A458" s="33">
        <v>42080.485324074078</v>
      </c>
      <c r="B458">
        <v>-8.0799999999999997E-2</v>
      </c>
      <c r="C458">
        <v>9.44</v>
      </c>
    </row>
    <row r="459" spans="1:3" x14ac:dyDescent="0.25">
      <c r="A459" s="33">
        <v>42080.485324074078</v>
      </c>
      <c r="B459">
        <v>-8.09E-2</v>
      </c>
      <c r="C459">
        <v>9.4239999999999995</v>
      </c>
    </row>
    <row r="460" spans="1:3" x14ac:dyDescent="0.25">
      <c r="A460" s="33">
        <v>42080.485335648147</v>
      </c>
      <c r="B460">
        <v>-8.09E-2</v>
      </c>
      <c r="C460">
        <v>9.4380000000000006</v>
      </c>
    </row>
    <row r="461" spans="1:3" x14ac:dyDescent="0.25">
      <c r="A461" s="33">
        <v>42080.485335648147</v>
      </c>
      <c r="B461">
        <v>-8.09E-2</v>
      </c>
      <c r="C461">
        <v>9.4350000000000005</v>
      </c>
    </row>
    <row r="462" spans="1:3" x14ac:dyDescent="0.25">
      <c r="A462" s="33">
        <v>42080.485347222224</v>
      </c>
      <c r="B462">
        <v>-8.09E-2</v>
      </c>
      <c r="C462">
        <v>9.4469999999999992</v>
      </c>
    </row>
    <row r="463" spans="1:3" x14ac:dyDescent="0.25">
      <c r="A463" s="33">
        <v>42080.485347222224</v>
      </c>
      <c r="B463">
        <v>-8.09E-2</v>
      </c>
      <c r="C463">
        <v>9.4649999999999999</v>
      </c>
    </row>
    <row r="464" spans="1:3" x14ac:dyDescent="0.25">
      <c r="A464" s="33">
        <v>42080.485358796293</v>
      </c>
      <c r="B464">
        <v>-8.09E-2</v>
      </c>
      <c r="C464">
        <v>9.4870000000000001</v>
      </c>
    </row>
    <row r="465" spans="1:3" x14ac:dyDescent="0.25">
      <c r="A465" s="33">
        <v>42080.485358796293</v>
      </c>
      <c r="B465">
        <v>-8.09E-2</v>
      </c>
      <c r="C465">
        <v>11.427</v>
      </c>
    </row>
    <row r="466" spans="1:3" x14ac:dyDescent="0.25">
      <c r="A466" s="33">
        <v>42080.48537037037</v>
      </c>
      <c r="B466">
        <v>-8.09E-2</v>
      </c>
      <c r="C466">
        <v>11.672000000000001</v>
      </c>
    </row>
    <row r="467" spans="1:3" x14ac:dyDescent="0.25">
      <c r="A467" s="33">
        <v>42080.48537037037</v>
      </c>
      <c r="B467">
        <v>-8.0799999999999997E-2</v>
      </c>
      <c r="C467">
        <v>11.468</v>
      </c>
    </row>
    <row r="468" spans="1:3" x14ac:dyDescent="0.25">
      <c r="A468" s="33">
        <v>42080.485381944447</v>
      </c>
      <c r="B468">
        <v>-8.0799999999999997E-2</v>
      </c>
      <c r="C468">
        <v>11.513</v>
      </c>
    </row>
    <row r="469" spans="1:3" x14ac:dyDescent="0.25">
      <c r="A469" s="33">
        <v>42080.485381944447</v>
      </c>
      <c r="B469">
        <v>-8.0799999999999997E-2</v>
      </c>
      <c r="C469">
        <v>11.694000000000001</v>
      </c>
    </row>
    <row r="470" spans="1:3" x14ac:dyDescent="0.25">
      <c r="A470" s="33">
        <v>42080.485393518517</v>
      </c>
      <c r="B470">
        <v>-8.0799999999999997E-2</v>
      </c>
      <c r="C470">
        <v>8.9480000000000004</v>
      </c>
    </row>
    <row r="471" spans="1:3" x14ac:dyDescent="0.25">
      <c r="A471" s="33">
        <v>42080.485393518517</v>
      </c>
      <c r="B471">
        <v>-8.09E-2</v>
      </c>
      <c r="C471">
        <v>8.923</v>
      </c>
    </row>
    <row r="472" spans="1:3" x14ac:dyDescent="0.25">
      <c r="A472" s="33">
        <v>42080.485405092593</v>
      </c>
      <c r="B472">
        <v>-8.09E-2</v>
      </c>
      <c r="C472">
        <v>8.9309999999999992</v>
      </c>
    </row>
    <row r="473" spans="1:3" x14ac:dyDescent="0.25">
      <c r="A473" s="33">
        <v>42080.485405092593</v>
      </c>
      <c r="B473">
        <v>-8.09E-2</v>
      </c>
      <c r="C473">
        <v>8.93</v>
      </c>
    </row>
    <row r="474" spans="1:3" x14ac:dyDescent="0.25">
      <c r="A474" s="33">
        <v>42080.48541666667</v>
      </c>
      <c r="B474">
        <v>-8.09E-2</v>
      </c>
      <c r="C474">
        <v>8.8789999999999996</v>
      </c>
    </row>
    <row r="475" spans="1:3" x14ac:dyDescent="0.25">
      <c r="A475" s="33">
        <v>42080.48541666667</v>
      </c>
      <c r="B475">
        <v>-8.0600000000000005E-2</v>
      </c>
      <c r="C475">
        <v>8.9030000000000005</v>
      </c>
    </row>
    <row r="476" spans="1:3" x14ac:dyDescent="0.25">
      <c r="A476" s="33">
        <v>42080.48542824074</v>
      </c>
      <c r="B476">
        <v>-8.0699999999999994E-2</v>
      </c>
      <c r="C476">
        <v>8.9019999999999992</v>
      </c>
    </row>
    <row r="477" spans="1:3" x14ac:dyDescent="0.25">
      <c r="A477" s="33">
        <v>42080.48542824074</v>
      </c>
      <c r="B477">
        <v>-8.0799999999999997E-2</v>
      </c>
      <c r="C477">
        <v>8.9190000000000005</v>
      </c>
    </row>
    <row r="478" spans="1:3" x14ac:dyDescent="0.25">
      <c r="A478" s="33">
        <v>42080.485439814816</v>
      </c>
      <c r="B478">
        <v>-8.09E-2</v>
      </c>
      <c r="C478">
        <v>8.9179999999999993</v>
      </c>
    </row>
    <row r="479" spans="1:3" x14ac:dyDescent="0.25">
      <c r="A479" s="33">
        <v>42080.485439814816</v>
      </c>
      <c r="B479">
        <v>-8.09E-2</v>
      </c>
      <c r="C479">
        <v>8.9130000000000003</v>
      </c>
    </row>
    <row r="480" spans="1:3" x14ac:dyDescent="0.25">
      <c r="A480" s="33">
        <v>42080.485451388886</v>
      </c>
      <c r="B480">
        <v>-8.09E-2</v>
      </c>
      <c r="C480">
        <v>8.9160000000000004</v>
      </c>
    </row>
    <row r="481" spans="1:3" x14ac:dyDescent="0.25">
      <c r="A481" s="33">
        <v>42080.485451388886</v>
      </c>
      <c r="B481">
        <v>-8.1000000000000003E-2</v>
      </c>
      <c r="C481">
        <v>8.8960000000000008</v>
      </c>
    </row>
    <row r="482" spans="1:3" x14ac:dyDescent="0.25">
      <c r="A482" s="33">
        <v>42080.485462962963</v>
      </c>
      <c r="B482">
        <v>-8.1000000000000003E-2</v>
      </c>
      <c r="C482">
        <v>8.9</v>
      </c>
    </row>
    <row r="483" spans="1:3" x14ac:dyDescent="0.25">
      <c r="A483" s="33">
        <v>42080.485462962963</v>
      </c>
      <c r="B483">
        <v>-8.09E-2</v>
      </c>
      <c r="C483">
        <v>8.9039999999999999</v>
      </c>
    </row>
    <row r="484" spans="1:3" x14ac:dyDescent="0.25">
      <c r="A484" s="33">
        <v>42080.485474537039</v>
      </c>
      <c r="B484">
        <v>-8.0799999999999997E-2</v>
      </c>
      <c r="C484">
        <v>8.9039999999999999</v>
      </c>
    </row>
    <row r="485" spans="1:3" x14ac:dyDescent="0.25">
      <c r="A485" s="33">
        <v>42080.485474537039</v>
      </c>
      <c r="B485">
        <v>-8.09E-2</v>
      </c>
      <c r="C485">
        <v>8.9049999999999994</v>
      </c>
    </row>
    <row r="486" spans="1:3" x14ac:dyDescent="0.25">
      <c r="A486" s="33">
        <v>42080.485486111109</v>
      </c>
      <c r="B486">
        <v>-8.09E-2</v>
      </c>
      <c r="C486">
        <v>8.9060000000000006</v>
      </c>
    </row>
    <row r="487" spans="1:3" x14ac:dyDescent="0.25">
      <c r="A487" s="33">
        <v>42080.485486111109</v>
      </c>
      <c r="B487">
        <v>-8.09E-2</v>
      </c>
      <c r="C487">
        <v>8.907</v>
      </c>
    </row>
    <row r="488" spans="1:3" x14ac:dyDescent="0.25">
      <c r="A488" s="33">
        <v>42080.485497685186</v>
      </c>
      <c r="B488">
        <v>-8.0799999999999997E-2</v>
      </c>
      <c r="C488">
        <v>8.9130000000000003</v>
      </c>
    </row>
    <row r="489" spans="1:3" x14ac:dyDescent="0.25">
      <c r="A489" s="33">
        <v>42080.485497685186</v>
      </c>
      <c r="B489">
        <v>-8.09E-2</v>
      </c>
      <c r="C489">
        <v>8.907</v>
      </c>
    </row>
    <row r="490" spans="1:3" x14ac:dyDescent="0.25">
      <c r="A490" s="33">
        <v>42080.485509259262</v>
      </c>
      <c r="B490">
        <v>-8.09E-2</v>
      </c>
      <c r="C490">
        <v>8.9130000000000003</v>
      </c>
    </row>
    <row r="491" spans="1:3" x14ac:dyDescent="0.25">
      <c r="A491" s="33">
        <v>42080.485509259262</v>
      </c>
      <c r="B491">
        <v>-8.09E-2</v>
      </c>
      <c r="C491">
        <v>8.91</v>
      </c>
    </row>
    <row r="492" spans="1:3" x14ac:dyDescent="0.25">
      <c r="A492" s="33">
        <v>42080.485520833332</v>
      </c>
      <c r="B492">
        <v>-8.0799999999999997E-2</v>
      </c>
      <c r="C492">
        <v>8.9060000000000006</v>
      </c>
    </row>
    <row r="493" spans="1:3" x14ac:dyDescent="0.25">
      <c r="A493" s="33">
        <v>42080.485520833332</v>
      </c>
      <c r="B493">
        <v>-8.09E-2</v>
      </c>
      <c r="C493">
        <v>8.9060000000000006</v>
      </c>
    </row>
    <row r="494" spans="1:3" x14ac:dyDescent="0.25">
      <c r="A494" s="33">
        <v>42080.485532407409</v>
      </c>
      <c r="B494">
        <v>-8.1000000000000003E-2</v>
      </c>
      <c r="C494">
        <v>8.9049999999999994</v>
      </c>
    </row>
    <row r="495" spans="1:3" x14ac:dyDescent="0.25">
      <c r="A495" s="33">
        <v>42080.485532407409</v>
      </c>
      <c r="B495">
        <v>-8.1000000000000003E-2</v>
      </c>
      <c r="C495">
        <v>8.9090000000000007</v>
      </c>
    </row>
    <row r="496" spans="1:3" x14ac:dyDescent="0.25">
      <c r="A496" s="33">
        <v>42080.485543981478</v>
      </c>
      <c r="B496">
        <v>-8.09E-2</v>
      </c>
      <c r="C496">
        <v>8.9090000000000007</v>
      </c>
    </row>
    <row r="497" spans="1:3" x14ac:dyDescent="0.25">
      <c r="A497" s="33">
        <v>42080.485543981478</v>
      </c>
      <c r="B497">
        <v>-8.09E-2</v>
      </c>
      <c r="C497">
        <v>8.9090000000000007</v>
      </c>
    </row>
    <row r="498" spans="1:3" x14ac:dyDescent="0.25">
      <c r="A498" s="33">
        <v>42080.485555555555</v>
      </c>
      <c r="B498">
        <v>-8.09E-2</v>
      </c>
      <c r="C498">
        <v>8.9090000000000007</v>
      </c>
    </row>
    <row r="499" spans="1:3" x14ac:dyDescent="0.25">
      <c r="A499" s="33">
        <v>42080.485555555555</v>
      </c>
      <c r="B499">
        <v>-8.1000000000000003E-2</v>
      </c>
      <c r="C499">
        <v>8.9169999999999998</v>
      </c>
    </row>
    <row r="500" spans="1:3" x14ac:dyDescent="0.25">
      <c r="A500" s="33">
        <v>42080.485567129632</v>
      </c>
      <c r="B500">
        <v>-8.09E-2</v>
      </c>
      <c r="C500">
        <v>8.9290000000000003</v>
      </c>
    </row>
    <row r="501" spans="1:3" x14ac:dyDescent="0.25">
      <c r="A501" s="33">
        <v>42080.485567129632</v>
      </c>
      <c r="B501">
        <v>-8.1000000000000003E-2</v>
      </c>
      <c r="C501">
        <v>8.9580000000000002</v>
      </c>
    </row>
    <row r="502" spans="1:3" x14ac:dyDescent="0.25">
      <c r="A502" s="33">
        <v>42080.485578703701</v>
      </c>
      <c r="B502">
        <v>-8.09E-2</v>
      </c>
      <c r="C502">
        <v>9.0500000000000007</v>
      </c>
    </row>
    <row r="503" spans="1:3" x14ac:dyDescent="0.25">
      <c r="A503" s="33">
        <v>42080.485578703701</v>
      </c>
      <c r="B503">
        <v>-8.09E-2</v>
      </c>
      <c r="C503">
        <v>13.701000000000001</v>
      </c>
    </row>
    <row r="504" spans="1:3" x14ac:dyDescent="0.25">
      <c r="A504" s="33">
        <v>42080.485590277778</v>
      </c>
      <c r="B504">
        <v>-8.09E-2</v>
      </c>
      <c r="C504">
        <v>12.55</v>
      </c>
    </row>
    <row r="505" spans="1:3" x14ac:dyDescent="0.25">
      <c r="A505" s="33">
        <v>42080.485590277778</v>
      </c>
      <c r="B505">
        <v>-8.09E-2</v>
      </c>
      <c r="C505">
        <v>12.12</v>
      </c>
    </row>
    <row r="506" spans="1:3" x14ac:dyDescent="0.25">
      <c r="A506" s="33">
        <v>42080.485601851855</v>
      </c>
      <c r="B506">
        <v>-8.09E-2</v>
      </c>
      <c r="C506">
        <v>12.254</v>
      </c>
    </row>
    <row r="507" spans="1:3" x14ac:dyDescent="0.25">
      <c r="A507" s="33">
        <v>42080.485601851855</v>
      </c>
      <c r="B507">
        <v>-8.09E-2</v>
      </c>
      <c r="C507">
        <v>11.582000000000001</v>
      </c>
    </row>
    <row r="508" spans="1:3" x14ac:dyDescent="0.25">
      <c r="A508" s="33">
        <v>42080.485613425924</v>
      </c>
      <c r="B508">
        <v>-8.09E-2</v>
      </c>
      <c r="C508">
        <v>11.237</v>
      </c>
    </row>
    <row r="509" spans="1:3" x14ac:dyDescent="0.25">
      <c r="A509" s="33">
        <v>42080.485613425924</v>
      </c>
      <c r="B509">
        <v>-8.1000000000000003E-2</v>
      </c>
      <c r="C509">
        <v>8.6579999999999995</v>
      </c>
    </row>
    <row r="510" spans="1:3" x14ac:dyDescent="0.25">
      <c r="A510" s="33">
        <v>42080.485625000001</v>
      </c>
      <c r="B510">
        <v>-8.09E-2</v>
      </c>
      <c r="C510">
        <v>8.5909999999999993</v>
      </c>
    </row>
    <row r="511" spans="1:3" x14ac:dyDescent="0.25">
      <c r="A511" s="33">
        <v>42080.485625000001</v>
      </c>
      <c r="B511">
        <v>-8.09E-2</v>
      </c>
      <c r="C511">
        <v>8.6180000000000003</v>
      </c>
    </row>
    <row r="512" spans="1:3" x14ac:dyDescent="0.25">
      <c r="A512" s="33">
        <v>42080.485636574071</v>
      </c>
      <c r="B512">
        <v>-8.09E-2</v>
      </c>
      <c r="C512">
        <v>8.6180000000000003</v>
      </c>
    </row>
    <row r="513" spans="1:3" x14ac:dyDescent="0.25">
      <c r="A513" s="33">
        <v>42080.485636574071</v>
      </c>
      <c r="B513">
        <v>-8.09E-2</v>
      </c>
      <c r="C513">
        <v>8.5950000000000006</v>
      </c>
    </row>
    <row r="514" spans="1:3" x14ac:dyDescent="0.25">
      <c r="A514" s="33">
        <v>42080.485648148147</v>
      </c>
      <c r="B514">
        <v>-8.09E-2</v>
      </c>
      <c r="C514">
        <v>8.6110000000000007</v>
      </c>
    </row>
    <row r="515" spans="1:3" x14ac:dyDescent="0.25">
      <c r="A515" s="33">
        <v>42080.485648148147</v>
      </c>
      <c r="B515">
        <v>-8.09E-2</v>
      </c>
      <c r="C515">
        <v>8.6180000000000003</v>
      </c>
    </row>
    <row r="516" spans="1:3" x14ac:dyDescent="0.25">
      <c r="A516" s="33">
        <v>42080.485659722224</v>
      </c>
      <c r="B516">
        <v>-8.09E-2</v>
      </c>
      <c r="C516">
        <v>8.61</v>
      </c>
    </row>
    <row r="517" spans="1:3" x14ac:dyDescent="0.25">
      <c r="A517" s="33">
        <v>42080.485659722224</v>
      </c>
      <c r="B517">
        <v>-8.09E-2</v>
      </c>
      <c r="C517">
        <v>8.6069999999999993</v>
      </c>
    </row>
    <row r="518" spans="1:3" x14ac:dyDescent="0.25">
      <c r="A518" s="33">
        <v>42080.485671296294</v>
      </c>
      <c r="B518">
        <v>-8.09E-2</v>
      </c>
      <c r="C518">
        <v>8.609</v>
      </c>
    </row>
    <row r="519" spans="1:3" x14ac:dyDescent="0.25">
      <c r="A519" s="33">
        <v>42080.485671296294</v>
      </c>
      <c r="B519">
        <v>-8.09E-2</v>
      </c>
      <c r="C519">
        <v>8.6140000000000008</v>
      </c>
    </row>
    <row r="520" spans="1:3" x14ac:dyDescent="0.25">
      <c r="A520" s="33">
        <v>42080.485682870371</v>
      </c>
      <c r="B520">
        <v>-8.09E-2</v>
      </c>
      <c r="C520">
        <v>8.609</v>
      </c>
    </row>
    <row r="521" spans="1:3" x14ac:dyDescent="0.25">
      <c r="A521" s="33">
        <v>42080.485682870371</v>
      </c>
      <c r="B521">
        <v>-8.09E-2</v>
      </c>
      <c r="C521">
        <v>8.609</v>
      </c>
    </row>
    <row r="522" spans="1:3" x14ac:dyDescent="0.25">
      <c r="A522" s="33">
        <v>42080.485694444447</v>
      </c>
      <c r="B522">
        <v>-8.09E-2</v>
      </c>
      <c r="C522">
        <v>8.6059999999999999</v>
      </c>
    </row>
    <row r="523" spans="1:3" x14ac:dyDescent="0.25">
      <c r="A523" s="33">
        <v>42080.485694444447</v>
      </c>
      <c r="B523">
        <v>-8.09E-2</v>
      </c>
      <c r="C523">
        <v>8.6069999999999993</v>
      </c>
    </row>
    <row r="524" spans="1:3" x14ac:dyDescent="0.25">
      <c r="A524" s="33">
        <v>42080.485706018517</v>
      </c>
      <c r="B524">
        <v>-8.1000000000000003E-2</v>
      </c>
      <c r="C524">
        <v>8.6080000000000005</v>
      </c>
    </row>
    <row r="525" spans="1:3" x14ac:dyDescent="0.25">
      <c r="A525" s="33">
        <v>42080.485706018517</v>
      </c>
      <c r="B525">
        <v>-8.1000000000000003E-2</v>
      </c>
      <c r="C525">
        <v>8.6140000000000008</v>
      </c>
    </row>
    <row r="526" spans="1:3" x14ac:dyDescent="0.25">
      <c r="A526" s="33">
        <v>42080.485717592594</v>
      </c>
      <c r="B526">
        <v>-8.1000000000000003E-2</v>
      </c>
      <c r="C526">
        <v>8.6150000000000002</v>
      </c>
    </row>
    <row r="527" spans="1:3" x14ac:dyDescent="0.25">
      <c r="A527" s="33">
        <v>42080.485717592594</v>
      </c>
      <c r="B527">
        <v>-8.1000000000000003E-2</v>
      </c>
      <c r="C527">
        <v>8.6150000000000002</v>
      </c>
    </row>
    <row r="528" spans="1:3" x14ac:dyDescent="0.25">
      <c r="A528" s="33">
        <v>42080.485729166663</v>
      </c>
      <c r="B528">
        <v>-8.09E-2</v>
      </c>
      <c r="C528">
        <v>8.6189999999999998</v>
      </c>
    </row>
    <row r="529" spans="1:3" x14ac:dyDescent="0.25">
      <c r="A529" s="33">
        <v>42080.485729166663</v>
      </c>
      <c r="B529">
        <v>-8.09E-2</v>
      </c>
      <c r="C529">
        <v>8.6189999999999998</v>
      </c>
    </row>
    <row r="530" spans="1:3" x14ac:dyDescent="0.25">
      <c r="A530" s="33">
        <v>42080.48574074074</v>
      </c>
      <c r="B530">
        <v>-8.1000000000000003E-2</v>
      </c>
      <c r="C530">
        <v>8.6129999999999995</v>
      </c>
    </row>
    <row r="531" spans="1:3" x14ac:dyDescent="0.25">
      <c r="A531" s="33">
        <v>42080.48574074074</v>
      </c>
      <c r="B531">
        <v>-8.1100000000000005E-2</v>
      </c>
      <c r="C531">
        <v>8.6059999999999999</v>
      </c>
    </row>
    <row r="532" spans="1:3" x14ac:dyDescent="0.25">
      <c r="A532" s="33">
        <v>42080.485752314817</v>
      </c>
      <c r="B532">
        <v>-8.1000000000000003E-2</v>
      </c>
      <c r="C532">
        <v>8.6080000000000005</v>
      </c>
    </row>
    <row r="533" spans="1:3" x14ac:dyDescent="0.25">
      <c r="A533" s="33">
        <v>42080.485752314817</v>
      </c>
      <c r="B533">
        <v>-8.1000000000000003E-2</v>
      </c>
      <c r="C533">
        <v>8.6140000000000008</v>
      </c>
    </row>
    <row r="534" spans="1:3" x14ac:dyDescent="0.25">
      <c r="A534" s="33">
        <v>42080.485763888886</v>
      </c>
      <c r="B534">
        <v>-8.1000000000000003E-2</v>
      </c>
      <c r="C534">
        <v>8.67</v>
      </c>
    </row>
    <row r="535" spans="1:3" x14ac:dyDescent="0.25">
      <c r="A535" s="33">
        <v>42080.485763888886</v>
      </c>
      <c r="B535">
        <v>-8.1000000000000003E-2</v>
      </c>
      <c r="C535">
        <v>8.5879999999999992</v>
      </c>
    </row>
    <row r="536" spans="1:3" x14ac:dyDescent="0.25">
      <c r="A536" s="33">
        <v>42080.485775462963</v>
      </c>
      <c r="B536">
        <v>-8.1000000000000003E-2</v>
      </c>
      <c r="C536">
        <v>8.6280000000000001</v>
      </c>
    </row>
    <row r="537" spans="1:3" x14ac:dyDescent="0.25">
      <c r="A537" s="33">
        <v>42080.485775462963</v>
      </c>
      <c r="B537">
        <v>-8.1000000000000003E-2</v>
      </c>
      <c r="C537">
        <v>9.1359999999999992</v>
      </c>
    </row>
    <row r="538" spans="1:3" x14ac:dyDescent="0.25">
      <c r="A538" s="33">
        <v>42080.48578703704</v>
      </c>
      <c r="B538">
        <v>-8.1000000000000003E-2</v>
      </c>
      <c r="C538">
        <v>9.0779999999999994</v>
      </c>
    </row>
    <row r="539" spans="1:3" x14ac:dyDescent="0.25">
      <c r="A539" s="33">
        <v>42080.48578703704</v>
      </c>
      <c r="B539">
        <v>-8.1000000000000003E-2</v>
      </c>
      <c r="C539">
        <v>9.3030000000000008</v>
      </c>
    </row>
    <row r="540" spans="1:3" x14ac:dyDescent="0.25">
      <c r="A540" s="33">
        <v>42080.485798611109</v>
      </c>
      <c r="B540">
        <v>-8.1000000000000003E-2</v>
      </c>
      <c r="C540">
        <v>11.773</v>
      </c>
    </row>
    <row r="541" spans="1:3" x14ac:dyDescent="0.25">
      <c r="A541" s="33">
        <v>42080.485798611109</v>
      </c>
      <c r="B541">
        <v>-8.1000000000000003E-2</v>
      </c>
      <c r="C541">
        <v>11.176</v>
      </c>
    </row>
    <row r="542" spans="1:3" x14ac:dyDescent="0.25">
      <c r="A542" s="33">
        <v>42080.485810185186</v>
      </c>
      <c r="B542">
        <v>-8.1000000000000003E-2</v>
      </c>
      <c r="C542">
        <v>10.826000000000001</v>
      </c>
    </row>
    <row r="543" spans="1:3" x14ac:dyDescent="0.25">
      <c r="A543" s="33">
        <v>42080.485810185186</v>
      </c>
      <c r="B543">
        <v>-8.1100000000000005E-2</v>
      </c>
      <c r="C543">
        <v>10.558999999999999</v>
      </c>
    </row>
    <row r="544" spans="1:3" x14ac:dyDescent="0.25">
      <c r="A544" s="33">
        <v>42080.485821759263</v>
      </c>
      <c r="B544">
        <v>-8.1100000000000005E-2</v>
      </c>
      <c r="C544">
        <v>8.8610000000000007</v>
      </c>
    </row>
    <row r="545" spans="1:3" x14ac:dyDescent="0.25">
      <c r="A545" s="33">
        <v>42080.485821759263</v>
      </c>
      <c r="B545">
        <v>-8.1100000000000005E-2</v>
      </c>
      <c r="C545">
        <v>8.875</v>
      </c>
    </row>
    <row r="546" spans="1:3" x14ac:dyDescent="0.25">
      <c r="A546" s="33">
        <v>42080.485833333332</v>
      </c>
      <c r="B546">
        <v>-8.1000000000000003E-2</v>
      </c>
      <c r="C546">
        <v>8.8829999999999991</v>
      </c>
    </row>
    <row r="547" spans="1:3" x14ac:dyDescent="0.25">
      <c r="A547" s="33">
        <v>42080.485833333332</v>
      </c>
      <c r="B547">
        <v>-8.1100000000000005E-2</v>
      </c>
      <c r="C547">
        <v>8.8829999999999991</v>
      </c>
    </row>
    <row r="548" spans="1:3" x14ac:dyDescent="0.25">
      <c r="A548" s="33">
        <v>42080.485844907409</v>
      </c>
      <c r="B548">
        <v>-8.1100000000000005E-2</v>
      </c>
      <c r="C548">
        <v>8.8569999999999993</v>
      </c>
    </row>
    <row r="549" spans="1:3" x14ac:dyDescent="0.25">
      <c r="A549" s="33">
        <v>42080.485844907409</v>
      </c>
      <c r="B549">
        <v>-8.1000000000000003E-2</v>
      </c>
      <c r="C549">
        <v>8.8699999999999992</v>
      </c>
    </row>
    <row r="550" spans="1:3" x14ac:dyDescent="0.25">
      <c r="A550" s="33">
        <v>42080.485856481479</v>
      </c>
      <c r="B550">
        <v>-8.1500000000000003E-2</v>
      </c>
      <c r="C550">
        <v>8.8650000000000002</v>
      </c>
    </row>
    <row r="551" spans="1:3" x14ac:dyDescent="0.25">
      <c r="A551" s="33">
        <v>42080.485856481479</v>
      </c>
      <c r="B551">
        <v>-8.1000000000000003E-2</v>
      </c>
      <c r="C551">
        <v>8.8659999999999997</v>
      </c>
    </row>
    <row r="552" spans="1:3" x14ac:dyDescent="0.25">
      <c r="A552" s="33">
        <v>42080.485868055555</v>
      </c>
      <c r="B552">
        <v>-8.1100000000000005E-2</v>
      </c>
      <c r="C552">
        <v>8.8659999999999997</v>
      </c>
    </row>
    <row r="553" spans="1:3" x14ac:dyDescent="0.25">
      <c r="A553" s="33">
        <v>42080.485868055555</v>
      </c>
      <c r="B553">
        <v>-8.1100000000000005E-2</v>
      </c>
      <c r="C553">
        <v>8.86</v>
      </c>
    </row>
    <row r="554" spans="1:3" x14ac:dyDescent="0.25">
      <c r="A554" s="33">
        <v>42080.485879629632</v>
      </c>
      <c r="B554">
        <v>-8.1100000000000005E-2</v>
      </c>
      <c r="C554">
        <v>8.859</v>
      </c>
    </row>
    <row r="555" spans="1:3" x14ac:dyDescent="0.25">
      <c r="A555" s="33">
        <v>42080.485879629632</v>
      </c>
      <c r="B555">
        <v>-8.1100000000000005E-2</v>
      </c>
      <c r="C555">
        <v>8.8659999999999997</v>
      </c>
    </row>
    <row r="556" spans="1:3" x14ac:dyDescent="0.25">
      <c r="A556" s="33">
        <v>42080.485891203702</v>
      </c>
      <c r="B556">
        <v>-8.1100000000000005E-2</v>
      </c>
      <c r="C556">
        <v>8.8710000000000004</v>
      </c>
    </row>
    <row r="557" spans="1:3" x14ac:dyDescent="0.25">
      <c r="A557" s="33">
        <v>42080.485891203702</v>
      </c>
      <c r="B557">
        <v>-8.1100000000000005E-2</v>
      </c>
      <c r="C557">
        <v>8.8659999999999997</v>
      </c>
    </row>
    <row r="558" spans="1:3" x14ac:dyDescent="0.25">
      <c r="A558" s="33">
        <v>42080.485902777778</v>
      </c>
      <c r="B558">
        <v>-8.1000000000000003E-2</v>
      </c>
      <c r="C558">
        <v>8.8650000000000002</v>
      </c>
    </row>
    <row r="559" spans="1:3" x14ac:dyDescent="0.25">
      <c r="A559" s="33">
        <v>42080.485902777778</v>
      </c>
      <c r="B559">
        <v>-8.1000000000000003E-2</v>
      </c>
      <c r="C559">
        <v>8.8650000000000002</v>
      </c>
    </row>
    <row r="560" spans="1:3" x14ac:dyDescent="0.25">
      <c r="A560" s="33">
        <v>42080.485914351855</v>
      </c>
      <c r="B560">
        <v>-8.1000000000000003E-2</v>
      </c>
      <c r="C560">
        <v>8.8629999999999995</v>
      </c>
    </row>
    <row r="561" spans="1:3" x14ac:dyDescent="0.25">
      <c r="A561" s="33">
        <v>42080.485914351855</v>
      </c>
      <c r="B561">
        <v>-8.1500000000000003E-2</v>
      </c>
      <c r="C561">
        <v>8.8659999999999997</v>
      </c>
    </row>
    <row r="562" spans="1:3" x14ac:dyDescent="0.25">
      <c r="A562" s="33">
        <v>42080.485925925925</v>
      </c>
      <c r="B562">
        <v>-8.14E-2</v>
      </c>
      <c r="C562">
        <v>8.8659999999999997</v>
      </c>
    </row>
    <row r="563" spans="1:3" x14ac:dyDescent="0.25">
      <c r="A563" s="33">
        <v>42080.485925925925</v>
      </c>
      <c r="B563">
        <v>-8.1299999999999997E-2</v>
      </c>
      <c r="C563">
        <v>8.86</v>
      </c>
    </row>
    <row r="564" spans="1:3" x14ac:dyDescent="0.25">
      <c r="A564" s="33">
        <v>42080.485937500001</v>
      </c>
      <c r="B564">
        <v>-8.1199999999999994E-2</v>
      </c>
      <c r="C564">
        <v>8.8640000000000008</v>
      </c>
    </row>
    <row r="565" spans="1:3" x14ac:dyDescent="0.25">
      <c r="A565" s="33">
        <v>42080.485937500001</v>
      </c>
      <c r="B565">
        <v>-8.1199999999999994E-2</v>
      </c>
      <c r="C565">
        <v>8.8689999999999998</v>
      </c>
    </row>
    <row r="566" spans="1:3" x14ac:dyDescent="0.25">
      <c r="A566" s="33">
        <v>42080.485949074071</v>
      </c>
      <c r="B566">
        <v>-8.1199999999999994E-2</v>
      </c>
      <c r="C566">
        <v>8.8620000000000001</v>
      </c>
    </row>
    <row r="567" spans="1:3" x14ac:dyDescent="0.25">
      <c r="A567" s="33">
        <v>42080.485949074071</v>
      </c>
      <c r="B567">
        <v>-8.1199999999999994E-2</v>
      </c>
      <c r="C567">
        <v>8.8580000000000005</v>
      </c>
    </row>
    <row r="568" spans="1:3" x14ac:dyDescent="0.25">
      <c r="A568" s="33">
        <v>42080.485960648148</v>
      </c>
      <c r="B568">
        <v>-8.1199999999999994E-2</v>
      </c>
      <c r="C568">
        <v>8.89</v>
      </c>
    </row>
    <row r="569" spans="1:3" x14ac:dyDescent="0.25">
      <c r="A569" s="33">
        <v>42080.485960648148</v>
      </c>
      <c r="B569">
        <v>-8.1100000000000005E-2</v>
      </c>
      <c r="C569">
        <v>8.85</v>
      </c>
    </row>
    <row r="570" spans="1:3" x14ac:dyDescent="0.25">
      <c r="A570" s="33">
        <v>42080.485972222225</v>
      </c>
      <c r="B570">
        <v>-8.1199999999999994E-2</v>
      </c>
      <c r="C570">
        <v>8.8759999999999994</v>
      </c>
    </row>
    <row r="571" spans="1:3" x14ac:dyDescent="0.25">
      <c r="A571" s="33">
        <v>42080.485972222225</v>
      </c>
      <c r="B571">
        <v>-8.1199999999999994E-2</v>
      </c>
      <c r="C571">
        <v>9.016</v>
      </c>
    </row>
    <row r="572" spans="1:3" x14ac:dyDescent="0.25">
      <c r="A572" s="33">
        <v>42080.485983796294</v>
      </c>
      <c r="B572">
        <v>-8.1299999999999997E-2</v>
      </c>
      <c r="C572">
        <v>13.919</v>
      </c>
    </row>
    <row r="573" spans="1:3" x14ac:dyDescent="0.25">
      <c r="A573" s="33">
        <v>42080.485983796294</v>
      </c>
      <c r="B573">
        <v>-8.1199999999999994E-2</v>
      </c>
      <c r="C573">
        <v>9.2940000000000005</v>
      </c>
    </row>
    <row r="574" spans="1:3" x14ac:dyDescent="0.25">
      <c r="A574" s="33">
        <v>42080.485995370371</v>
      </c>
      <c r="B574">
        <v>-8.1299999999999997E-2</v>
      </c>
      <c r="C574">
        <v>12.965</v>
      </c>
    </row>
    <row r="575" spans="1:3" x14ac:dyDescent="0.25">
      <c r="A575" s="33">
        <v>42080.485995370371</v>
      </c>
      <c r="B575">
        <v>-8.1299999999999997E-2</v>
      </c>
      <c r="C575">
        <v>13.66</v>
      </c>
    </row>
    <row r="576" spans="1:3" x14ac:dyDescent="0.25">
      <c r="A576" s="33">
        <v>42080.486006944448</v>
      </c>
      <c r="B576">
        <v>-8.1299999999999997E-2</v>
      </c>
      <c r="C576">
        <v>13.484999999999999</v>
      </c>
    </row>
    <row r="577" spans="1:3" x14ac:dyDescent="0.25">
      <c r="A577" s="33">
        <v>42080.486006944448</v>
      </c>
      <c r="B577">
        <v>-8.1299999999999997E-2</v>
      </c>
      <c r="C577">
        <v>12.625</v>
      </c>
    </row>
    <row r="578" spans="1:3" x14ac:dyDescent="0.25">
      <c r="A578" s="33">
        <v>42080.486018518517</v>
      </c>
      <c r="B578">
        <v>-8.1199999999999994E-2</v>
      </c>
      <c r="C578">
        <v>11.321</v>
      </c>
    </row>
    <row r="579" spans="1:3" x14ac:dyDescent="0.25">
      <c r="A579" s="33">
        <v>42080.486018518517</v>
      </c>
      <c r="B579">
        <v>-8.1199999999999994E-2</v>
      </c>
      <c r="C579">
        <v>9.5120000000000005</v>
      </c>
    </row>
    <row r="580" spans="1:3" x14ac:dyDescent="0.25">
      <c r="A580" s="33">
        <v>42080.486030092594</v>
      </c>
      <c r="B580">
        <v>-8.1199999999999994E-2</v>
      </c>
      <c r="C580">
        <v>9.3989999999999991</v>
      </c>
    </row>
    <row r="581" spans="1:3" x14ac:dyDescent="0.25">
      <c r="A581" s="33">
        <v>42080.486030092594</v>
      </c>
      <c r="B581">
        <v>-8.1199999999999994E-2</v>
      </c>
      <c r="C581">
        <v>9.4139999999999997</v>
      </c>
    </row>
    <row r="582" spans="1:3" x14ac:dyDescent="0.25">
      <c r="A582" s="33">
        <v>42080.486041666663</v>
      </c>
      <c r="B582">
        <v>-8.1199999999999994E-2</v>
      </c>
      <c r="C582">
        <v>9.4260000000000002</v>
      </c>
    </row>
    <row r="583" spans="1:3" x14ac:dyDescent="0.25">
      <c r="A583" s="33">
        <v>42080.486041666663</v>
      </c>
      <c r="B583">
        <v>-8.1199999999999994E-2</v>
      </c>
      <c r="C583">
        <v>9.42</v>
      </c>
    </row>
    <row r="584" spans="1:3" x14ac:dyDescent="0.25">
      <c r="A584" s="33">
        <v>42080.48605324074</v>
      </c>
      <c r="B584">
        <v>-8.1199999999999994E-2</v>
      </c>
      <c r="C584">
        <v>9.4390000000000001</v>
      </c>
    </row>
    <row r="585" spans="1:3" x14ac:dyDescent="0.25">
      <c r="A585" s="33">
        <v>42080.48605324074</v>
      </c>
      <c r="B585">
        <v>-8.1500000000000003E-2</v>
      </c>
      <c r="C585">
        <v>9.4220000000000006</v>
      </c>
    </row>
    <row r="586" spans="1:3" x14ac:dyDescent="0.25">
      <c r="A586" s="33">
        <v>42080.486064814817</v>
      </c>
      <c r="B586">
        <v>-8.1199999999999994E-2</v>
      </c>
      <c r="C586">
        <v>9.4260000000000002</v>
      </c>
    </row>
    <row r="587" spans="1:3" x14ac:dyDescent="0.25">
      <c r="A587" s="33">
        <v>42080.486064814817</v>
      </c>
      <c r="B587">
        <v>-8.1500000000000003E-2</v>
      </c>
      <c r="C587">
        <v>9.4109999999999996</v>
      </c>
    </row>
    <row r="588" spans="1:3" x14ac:dyDescent="0.25">
      <c r="A588" s="33">
        <v>42080.486076388886</v>
      </c>
      <c r="B588">
        <v>-8.14E-2</v>
      </c>
      <c r="C588">
        <v>9.4109999999999996</v>
      </c>
    </row>
    <row r="589" spans="1:3" x14ac:dyDescent="0.25">
      <c r="A589" s="33">
        <v>42080.486076388886</v>
      </c>
      <c r="B589">
        <v>-8.1299999999999997E-2</v>
      </c>
      <c r="C589">
        <v>9.4239999999999995</v>
      </c>
    </row>
    <row r="590" spans="1:3" x14ac:dyDescent="0.25">
      <c r="A590" s="33">
        <v>42080.486087962963</v>
      </c>
      <c r="B590">
        <v>-8.1299999999999997E-2</v>
      </c>
      <c r="C590">
        <v>9.4309999999999992</v>
      </c>
    </row>
    <row r="591" spans="1:3" x14ac:dyDescent="0.25">
      <c r="A591" s="33">
        <v>42080.486087962963</v>
      </c>
      <c r="B591">
        <v>-8.1299999999999997E-2</v>
      </c>
      <c r="C591">
        <v>9.4260000000000002</v>
      </c>
    </row>
    <row r="592" spans="1:3" x14ac:dyDescent="0.25">
      <c r="A592" s="33">
        <v>42080.48609953704</v>
      </c>
      <c r="B592">
        <v>-8.1699999999999995E-2</v>
      </c>
      <c r="C592">
        <v>9.4260000000000002</v>
      </c>
    </row>
    <row r="593" spans="1:3" x14ac:dyDescent="0.25">
      <c r="A593" s="33">
        <v>42080.48609953704</v>
      </c>
      <c r="B593">
        <v>-8.1199999999999994E-2</v>
      </c>
      <c r="C593">
        <v>9.43</v>
      </c>
    </row>
    <row r="594" spans="1:3" x14ac:dyDescent="0.25">
      <c r="A594" s="33">
        <v>42080.486111111109</v>
      </c>
      <c r="B594">
        <v>-8.1299999999999997E-2</v>
      </c>
      <c r="C594">
        <v>9.4309999999999992</v>
      </c>
    </row>
    <row r="595" spans="1:3" x14ac:dyDescent="0.25">
      <c r="A595" s="33">
        <v>42080.486111111109</v>
      </c>
      <c r="B595">
        <v>-8.1299999999999997E-2</v>
      </c>
      <c r="C595">
        <v>9.4120000000000008</v>
      </c>
    </row>
    <row r="596" spans="1:3" x14ac:dyDescent="0.25">
      <c r="A596" s="33">
        <v>42080.486122685186</v>
      </c>
      <c r="B596">
        <v>-8.1299999999999997E-2</v>
      </c>
      <c r="C596">
        <v>9.407</v>
      </c>
    </row>
    <row r="597" spans="1:3" x14ac:dyDescent="0.25">
      <c r="A597" s="33">
        <v>42080.486122685186</v>
      </c>
      <c r="B597">
        <v>-8.1299999999999997E-2</v>
      </c>
      <c r="C597">
        <v>9.4139999999999997</v>
      </c>
    </row>
    <row r="598" spans="1:3" x14ac:dyDescent="0.25">
      <c r="A598" s="33">
        <v>42080.486134259256</v>
      </c>
      <c r="B598">
        <v>-8.1299999999999997E-2</v>
      </c>
      <c r="C598">
        <v>9.4169999999999998</v>
      </c>
    </row>
    <row r="599" spans="1:3" x14ac:dyDescent="0.25">
      <c r="A599" s="33">
        <v>42080.486134259256</v>
      </c>
      <c r="B599">
        <v>-8.1299999999999997E-2</v>
      </c>
      <c r="C599">
        <v>9.4339999999999993</v>
      </c>
    </row>
    <row r="600" spans="1:3" x14ac:dyDescent="0.25">
      <c r="A600" s="33">
        <v>42080.486145833333</v>
      </c>
      <c r="B600">
        <v>-8.14E-2</v>
      </c>
      <c r="C600">
        <v>9.4469999999999992</v>
      </c>
    </row>
    <row r="601" spans="1:3" x14ac:dyDescent="0.25">
      <c r="A601" s="33">
        <v>42080.486145833333</v>
      </c>
      <c r="B601">
        <v>-8.14E-2</v>
      </c>
      <c r="C601">
        <v>9.4920000000000009</v>
      </c>
    </row>
    <row r="602" spans="1:3" x14ac:dyDescent="0.25">
      <c r="A602" s="33">
        <v>42080.486157407409</v>
      </c>
      <c r="B602">
        <v>-8.14E-2</v>
      </c>
      <c r="C602">
        <v>9.7579999999999991</v>
      </c>
    </row>
    <row r="603" spans="1:3" x14ac:dyDescent="0.25">
      <c r="A603" s="33">
        <v>42080.486157407409</v>
      </c>
      <c r="B603">
        <v>-8.14E-2</v>
      </c>
      <c r="C603">
        <v>11.411</v>
      </c>
    </row>
    <row r="604" spans="1:3" x14ac:dyDescent="0.25">
      <c r="A604" s="33">
        <v>42080.486168981479</v>
      </c>
      <c r="B604">
        <v>-8.14E-2</v>
      </c>
      <c r="C604">
        <v>11.063000000000001</v>
      </c>
    </row>
    <row r="605" spans="1:3" x14ac:dyDescent="0.25">
      <c r="A605" s="33">
        <v>42080.486168981479</v>
      </c>
      <c r="B605">
        <v>-8.1299999999999997E-2</v>
      </c>
      <c r="C605">
        <v>12.148</v>
      </c>
    </row>
    <row r="606" spans="1:3" x14ac:dyDescent="0.25">
      <c r="A606" s="33">
        <v>42080.486180555556</v>
      </c>
      <c r="B606">
        <v>-8.14E-2</v>
      </c>
      <c r="C606">
        <v>12.137</v>
      </c>
    </row>
    <row r="607" spans="1:3" x14ac:dyDescent="0.25">
      <c r="A607" s="33">
        <v>42080.486180555556</v>
      </c>
      <c r="B607">
        <v>-8.14E-2</v>
      </c>
      <c r="C607">
        <v>10.055</v>
      </c>
    </row>
    <row r="608" spans="1:3" x14ac:dyDescent="0.25">
      <c r="A608" s="33">
        <v>42080.486192129632</v>
      </c>
      <c r="B608">
        <v>-8.14E-2</v>
      </c>
      <c r="C608">
        <v>10.016999999999999</v>
      </c>
    </row>
    <row r="609" spans="1:3" x14ac:dyDescent="0.25">
      <c r="A609" s="33">
        <v>42080.486192129632</v>
      </c>
      <c r="B609">
        <v>-8.14E-2</v>
      </c>
      <c r="C609">
        <v>10.007999999999999</v>
      </c>
    </row>
    <row r="610" spans="1:3" x14ac:dyDescent="0.25">
      <c r="A610" s="33">
        <v>42080.486203703702</v>
      </c>
      <c r="B610">
        <v>-8.1500000000000003E-2</v>
      </c>
      <c r="C610">
        <v>9.9640000000000004</v>
      </c>
    </row>
    <row r="611" spans="1:3" x14ac:dyDescent="0.25">
      <c r="A611" s="33">
        <v>42080.486203703702</v>
      </c>
      <c r="B611">
        <v>-8.1500000000000003E-2</v>
      </c>
      <c r="C611">
        <v>9.91</v>
      </c>
    </row>
    <row r="612" spans="1:3" x14ac:dyDescent="0.25">
      <c r="A612" s="33">
        <v>42080.486215277779</v>
      </c>
      <c r="B612">
        <v>-8.14E-2</v>
      </c>
      <c r="C612">
        <v>9.9909999999999997</v>
      </c>
    </row>
    <row r="613" spans="1:3" x14ac:dyDescent="0.25">
      <c r="A613" s="33">
        <v>42080.486215277779</v>
      </c>
      <c r="B613">
        <v>-8.14E-2</v>
      </c>
      <c r="C613">
        <v>10.003</v>
      </c>
    </row>
    <row r="614" spans="1:3" x14ac:dyDescent="0.25">
      <c r="A614" s="33">
        <v>42080.486226851855</v>
      </c>
      <c r="B614">
        <v>-8.1500000000000003E-2</v>
      </c>
      <c r="C614">
        <v>10.028</v>
      </c>
    </row>
    <row r="615" spans="1:3" x14ac:dyDescent="0.25">
      <c r="A615" s="33">
        <v>42080.486226851855</v>
      </c>
      <c r="B615">
        <v>-8.1500000000000003E-2</v>
      </c>
      <c r="C615">
        <v>10.013</v>
      </c>
    </row>
    <row r="616" spans="1:3" x14ac:dyDescent="0.25">
      <c r="A616" s="33">
        <v>42080.486238425925</v>
      </c>
      <c r="B616">
        <v>-8.1500000000000003E-2</v>
      </c>
      <c r="C616">
        <v>10.006</v>
      </c>
    </row>
    <row r="617" spans="1:3" x14ac:dyDescent="0.25">
      <c r="A617" s="33">
        <v>42080.486238425925</v>
      </c>
      <c r="B617">
        <v>-8.14E-2</v>
      </c>
      <c r="C617">
        <v>10.007</v>
      </c>
    </row>
    <row r="618" spans="1:3" x14ac:dyDescent="0.25">
      <c r="A618" s="33">
        <v>42080.486250000002</v>
      </c>
      <c r="B618">
        <v>-8.14E-2</v>
      </c>
      <c r="C618">
        <v>10.016</v>
      </c>
    </row>
    <row r="619" spans="1:3" x14ac:dyDescent="0.25">
      <c r="A619" s="33">
        <v>42080.486250000002</v>
      </c>
      <c r="B619">
        <v>-8.1500000000000003E-2</v>
      </c>
      <c r="C619">
        <v>10.01</v>
      </c>
    </row>
    <row r="620" spans="1:3" x14ac:dyDescent="0.25">
      <c r="A620" s="33">
        <v>42080.486261574071</v>
      </c>
      <c r="B620">
        <v>-8.14E-2</v>
      </c>
      <c r="C620">
        <v>10.01</v>
      </c>
    </row>
    <row r="621" spans="1:3" x14ac:dyDescent="0.25">
      <c r="A621" s="33">
        <v>42080.486261574071</v>
      </c>
      <c r="B621">
        <v>-8.1500000000000003E-2</v>
      </c>
      <c r="C621">
        <v>10.022</v>
      </c>
    </row>
    <row r="622" spans="1:3" x14ac:dyDescent="0.25">
      <c r="A622" s="33">
        <v>42080.486273148148</v>
      </c>
      <c r="B622">
        <v>-8.14E-2</v>
      </c>
      <c r="C622">
        <v>10.013999999999999</v>
      </c>
    </row>
    <row r="623" spans="1:3" x14ac:dyDescent="0.25">
      <c r="A623" s="33">
        <v>42080.486273148148</v>
      </c>
      <c r="B623">
        <v>-8.14E-2</v>
      </c>
      <c r="C623">
        <v>10.023999999999999</v>
      </c>
    </row>
    <row r="624" spans="1:3" x14ac:dyDescent="0.25">
      <c r="A624" s="33">
        <v>42080.486284722225</v>
      </c>
      <c r="B624">
        <v>-8.1500000000000003E-2</v>
      </c>
      <c r="C624">
        <v>10.026999999999999</v>
      </c>
    </row>
    <row r="625" spans="1:3" x14ac:dyDescent="0.25">
      <c r="A625" s="33">
        <v>42080.486284722225</v>
      </c>
      <c r="B625">
        <v>-8.1500000000000003E-2</v>
      </c>
      <c r="C625">
        <v>10.022</v>
      </c>
    </row>
    <row r="626" spans="1:3" x14ac:dyDescent="0.25">
      <c r="A626" s="33">
        <v>42080.486296296294</v>
      </c>
      <c r="B626">
        <v>-8.1500000000000003E-2</v>
      </c>
      <c r="C626">
        <v>10.021000000000001</v>
      </c>
    </row>
    <row r="627" spans="1:3" x14ac:dyDescent="0.25">
      <c r="A627" s="33">
        <v>42080.486296296294</v>
      </c>
      <c r="B627">
        <v>-8.1600000000000006E-2</v>
      </c>
      <c r="C627">
        <v>10.013999999999999</v>
      </c>
    </row>
    <row r="628" spans="1:3" x14ac:dyDescent="0.25">
      <c r="A628" s="33">
        <v>42080.486307870371</v>
      </c>
      <c r="B628">
        <v>-8.1500000000000003E-2</v>
      </c>
      <c r="C628">
        <v>10.015000000000001</v>
      </c>
    </row>
    <row r="629" spans="1:3" x14ac:dyDescent="0.25">
      <c r="A629" s="33">
        <v>42080.486307870371</v>
      </c>
      <c r="B629">
        <v>-8.1500000000000003E-2</v>
      </c>
      <c r="C629">
        <v>10.055999999999999</v>
      </c>
    </row>
    <row r="630" spans="1:3" x14ac:dyDescent="0.25">
      <c r="A630" s="33">
        <v>42080.486319444448</v>
      </c>
      <c r="B630">
        <v>-8.1500000000000003E-2</v>
      </c>
      <c r="C630">
        <v>10.182</v>
      </c>
    </row>
    <row r="631" spans="1:3" x14ac:dyDescent="0.25">
      <c r="A631" s="33">
        <v>42080.486319444448</v>
      </c>
      <c r="B631">
        <v>-8.1600000000000006E-2</v>
      </c>
      <c r="C631">
        <v>10.569000000000001</v>
      </c>
    </row>
    <row r="632" spans="1:3" x14ac:dyDescent="0.25">
      <c r="A632" s="33">
        <v>42080.486331018517</v>
      </c>
      <c r="B632">
        <v>-8.1699999999999995E-2</v>
      </c>
      <c r="C632">
        <v>10.79</v>
      </c>
    </row>
    <row r="633" spans="1:3" x14ac:dyDescent="0.25">
      <c r="A633" s="33">
        <v>42080.486331018517</v>
      </c>
      <c r="B633">
        <v>-8.1799999999999998E-2</v>
      </c>
      <c r="C633">
        <v>10.81</v>
      </c>
    </row>
    <row r="634" spans="1:3" x14ac:dyDescent="0.25">
      <c r="A634" s="33">
        <v>42080.486342592594</v>
      </c>
      <c r="B634">
        <v>-8.1699999999999995E-2</v>
      </c>
      <c r="C634">
        <v>10.385999999999999</v>
      </c>
    </row>
    <row r="635" spans="1:3" x14ac:dyDescent="0.25">
      <c r="A635" s="33">
        <v>42080.486342592594</v>
      </c>
      <c r="B635">
        <v>-8.14E-2</v>
      </c>
      <c r="C635">
        <v>10.324</v>
      </c>
    </row>
    <row r="636" spans="1:3" x14ac:dyDescent="0.25">
      <c r="A636" s="33">
        <v>42080.486354166664</v>
      </c>
      <c r="B636">
        <v>-8.1500000000000003E-2</v>
      </c>
      <c r="C636">
        <v>10.388999999999999</v>
      </c>
    </row>
    <row r="637" spans="1:3" x14ac:dyDescent="0.25">
      <c r="A637" s="33">
        <v>42080.486354166664</v>
      </c>
      <c r="B637">
        <v>-8.1500000000000003E-2</v>
      </c>
      <c r="C637">
        <v>10.313000000000001</v>
      </c>
    </row>
    <row r="638" spans="1:3" x14ac:dyDescent="0.25">
      <c r="A638" s="33">
        <v>42080.48636574074</v>
      </c>
      <c r="B638">
        <v>-8.1600000000000006E-2</v>
      </c>
      <c r="C638">
        <v>10.345000000000001</v>
      </c>
    </row>
    <row r="639" spans="1:3" x14ac:dyDescent="0.25">
      <c r="A639" s="33">
        <v>42080.48636574074</v>
      </c>
      <c r="B639">
        <v>-8.1500000000000003E-2</v>
      </c>
      <c r="C639">
        <v>10.337999999999999</v>
      </c>
    </row>
    <row r="640" spans="1:3" x14ac:dyDescent="0.25">
      <c r="A640" s="33">
        <v>42080.486377314817</v>
      </c>
      <c r="B640">
        <v>-8.1600000000000006E-2</v>
      </c>
      <c r="C640">
        <v>10.348000000000001</v>
      </c>
    </row>
    <row r="641" spans="1:3" x14ac:dyDescent="0.25">
      <c r="A641" s="33">
        <v>42080.486377314817</v>
      </c>
      <c r="B641">
        <v>-8.1600000000000006E-2</v>
      </c>
      <c r="C641">
        <v>10.352</v>
      </c>
    </row>
    <row r="642" spans="1:3" x14ac:dyDescent="0.25">
      <c r="A642" s="33">
        <v>42080.486388888887</v>
      </c>
      <c r="B642">
        <v>-8.1600000000000006E-2</v>
      </c>
      <c r="C642">
        <v>10.331</v>
      </c>
    </row>
    <row r="643" spans="1:3" x14ac:dyDescent="0.25">
      <c r="A643" s="33">
        <v>42080.486388888887</v>
      </c>
      <c r="B643">
        <v>-8.1500000000000003E-2</v>
      </c>
      <c r="C643">
        <v>10.336</v>
      </c>
    </row>
    <row r="644" spans="1:3" x14ac:dyDescent="0.25">
      <c r="A644" s="33">
        <v>42080.486400462964</v>
      </c>
      <c r="B644">
        <v>-8.1500000000000003E-2</v>
      </c>
      <c r="C644">
        <v>10.348000000000001</v>
      </c>
    </row>
    <row r="645" spans="1:3" x14ac:dyDescent="0.25">
      <c r="A645" s="33">
        <v>42080.486400462964</v>
      </c>
      <c r="B645">
        <v>-8.1600000000000006E-2</v>
      </c>
      <c r="C645">
        <v>10.348000000000001</v>
      </c>
    </row>
    <row r="646" spans="1:3" x14ac:dyDescent="0.25">
      <c r="A646" s="33">
        <v>42080.48641203704</v>
      </c>
      <c r="B646">
        <v>-8.1600000000000006E-2</v>
      </c>
      <c r="C646">
        <v>10.353</v>
      </c>
    </row>
    <row r="647" spans="1:3" x14ac:dyDescent="0.25">
      <c r="A647" s="33">
        <v>42080.48641203704</v>
      </c>
      <c r="B647">
        <v>-8.1900000000000001E-2</v>
      </c>
      <c r="C647">
        <v>10.359</v>
      </c>
    </row>
    <row r="648" spans="1:3" x14ac:dyDescent="0.25">
      <c r="A648" s="33">
        <v>42080.48642361111</v>
      </c>
      <c r="B648">
        <v>-8.14E-2</v>
      </c>
      <c r="C648">
        <v>10.349</v>
      </c>
    </row>
    <row r="649" spans="1:3" x14ac:dyDescent="0.25">
      <c r="A649" s="33">
        <v>42080.48642361111</v>
      </c>
      <c r="B649">
        <v>-8.14E-2</v>
      </c>
      <c r="C649">
        <v>10.364000000000001</v>
      </c>
    </row>
    <row r="650" spans="1:3" x14ac:dyDescent="0.25">
      <c r="A650" s="33">
        <v>42080.486435185187</v>
      </c>
      <c r="B650">
        <v>-8.1600000000000006E-2</v>
      </c>
      <c r="C650">
        <v>10.356</v>
      </c>
    </row>
    <row r="651" spans="1:3" x14ac:dyDescent="0.25">
      <c r="A651" s="33">
        <v>42080.486435185187</v>
      </c>
      <c r="B651">
        <v>-8.1699999999999995E-2</v>
      </c>
      <c r="C651">
        <v>10.348000000000001</v>
      </c>
    </row>
    <row r="652" spans="1:3" x14ac:dyDescent="0.25">
      <c r="A652" s="33">
        <v>42080.486446759256</v>
      </c>
      <c r="B652">
        <v>-8.1799999999999998E-2</v>
      </c>
      <c r="C652">
        <v>10.353999999999999</v>
      </c>
    </row>
    <row r="653" spans="1:3" x14ac:dyDescent="0.25">
      <c r="A653" s="33">
        <v>42080.486446759256</v>
      </c>
      <c r="B653">
        <v>-8.14E-2</v>
      </c>
      <c r="C653">
        <v>10.353</v>
      </c>
    </row>
    <row r="654" spans="1:3" x14ac:dyDescent="0.25">
      <c r="A654" s="33">
        <v>42080.486458333333</v>
      </c>
      <c r="B654">
        <v>-8.14E-2</v>
      </c>
      <c r="C654">
        <v>10.353</v>
      </c>
    </row>
    <row r="655" spans="1:3" x14ac:dyDescent="0.25">
      <c r="A655" s="33">
        <v>42080.486458333333</v>
      </c>
      <c r="B655">
        <v>-8.2100000000000006E-2</v>
      </c>
      <c r="C655">
        <v>10.339</v>
      </c>
    </row>
    <row r="656" spans="1:3" x14ac:dyDescent="0.25">
      <c r="A656" s="33">
        <v>42080.48646990741</v>
      </c>
      <c r="B656">
        <v>-8.1500000000000003E-2</v>
      </c>
      <c r="C656">
        <v>10.339</v>
      </c>
    </row>
    <row r="657" spans="1:3" x14ac:dyDescent="0.25">
      <c r="A657" s="33">
        <v>42080.48646990741</v>
      </c>
      <c r="B657">
        <v>-8.1500000000000003E-2</v>
      </c>
      <c r="C657">
        <v>10.333</v>
      </c>
    </row>
    <row r="658" spans="1:3" x14ac:dyDescent="0.25">
      <c r="A658" s="33">
        <v>42080.486481481479</v>
      </c>
      <c r="B658">
        <v>-8.1600000000000006E-2</v>
      </c>
      <c r="C658">
        <v>10.347</v>
      </c>
    </row>
    <row r="659" spans="1:3" x14ac:dyDescent="0.25">
      <c r="A659" s="33">
        <v>42080.486481481479</v>
      </c>
      <c r="B659">
        <v>-8.1500000000000003E-2</v>
      </c>
      <c r="C659">
        <v>10.342000000000001</v>
      </c>
    </row>
    <row r="660" spans="1:3" x14ac:dyDescent="0.25">
      <c r="A660" s="33">
        <v>42080.486493055556</v>
      </c>
      <c r="B660">
        <v>-8.1900000000000001E-2</v>
      </c>
      <c r="C660">
        <v>10.342000000000001</v>
      </c>
    </row>
    <row r="661" spans="1:3" x14ac:dyDescent="0.25">
      <c r="A661" s="33">
        <v>42080.486493055556</v>
      </c>
      <c r="B661">
        <v>-8.1799999999999998E-2</v>
      </c>
      <c r="C661">
        <v>10.337</v>
      </c>
    </row>
    <row r="662" spans="1:3" x14ac:dyDescent="0.25">
      <c r="A662" s="33">
        <v>42080.486504629633</v>
      </c>
      <c r="B662">
        <v>-8.1900000000000001E-2</v>
      </c>
      <c r="C662">
        <v>10.353</v>
      </c>
    </row>
    <row r="663" spans="1:3" x14ac:dyDescent="0.25">
      <c r="A663" s="33">
        <v>42080.486504629633</v>
      </c>
      <c r="B663">
        <v>-8.14E-2</v>
      </c>
      <c r="C663">
        <v>10.345000000000001</v>
      </c>
    </row>
    <row r="664" spans="1:3" x14ac:dyDescent="0.25">
      <c r="A664" s="33">
        <v>42080.486516203702</v>
      </c>
      <c r="B664">
        <v>-8.1799999999999998E-2</v>
      </c>
      <c r="C664">
        <v>10.35</v>
      </c>
    </row>
    <row r="665" spans="1:3" x14ac:dyDescent="0.25">
      <c r="A665" s="33">
        <v>42080.486516203702</v>
      </c>
      <c r="B665">
        <v>-8.1799999999999998E-2</v>
      </c>
      <c r="C665">
        <v>10.349</v>
      </c>
    </row>
    <row r="666" spans="1:3" x14ac:dyDescent="0.25">
      <c r="A666" s="33">
        <v>42080.486527777779</v>
      </c>
      <c r="B666">
        <v>-8.1500000000000003E-2</v>
      </c>
      <c r="C666">
        <v>10.349</v>
      </c>
    </row>
    <row r="667" spans="1:3" x14ac:dyDescent="0.25">
      <c r="A667" s="33">
        <v>42080.486527777779</v>
      </c>
      <c r="B667">
        <v>-8.2000000000000003E-2</v>
      </c>
      <c r="C667">
        <v>10.347</v>
      </c>
    </row>
    <row r="668" spans="1:3" x14ac:dyDescent="0.25">
      <c r="A668" s="33">
        <v>42080.486539351848</v>
      </c>
      <c r="B668">
        <v>-8.1600000000000006E-2</v>
      </c>
      <c r="C668">
        <v>10.348000000000001</v>
      </c>
    </row>
    <row r="669" spans="1:3" x14ac:dyDescent="0.25">
      <c r="A669" s="33">
        <v>42080.486539351848</v>
      </c>
      <c r="B669">
        <v>-8.1600000000000006E-2</v>
      </c>
      <c r="C669">
        <v>10.353</v>
      </c>
    </row>
    <row r="670" spans="1:3" x14ac:dyDescent="0.25">
      <c r="A670" s="33">
        <v>42080.486550925925</v>
      </c>
      <c r="B670">
        <v>-8.1699999999999995E-2</v>
      </c>
      <c r="C670">
        <v>10.348000000000001</v>
      </c>
    </row>
    <row r="671" spans="1:3" x14ac:dyDescent="0.25">
      <c r="A671" s="33">
        <v>42080.486550925925</v>
      </c>
      <c r="B671">
        <v>-8.2100000000000006E-2</v>
      </c>
      <c r="C671">
        <v>10.351000000000001</v>
      </c>
    </row>
    <row r="672" spans="1:3" x14ac:dyDescent="0.25">
      <c r="A672" s="33">
        <v>42080.486562500002</v>
      </c>
      <c r="B672">
        <v>-8.1699999999999995E-2</v>
      </c>
      <c r="C672">
        <v>10.352</v>
      </c>
    </row>
    <row r="673" spans="1:3" x14ac:dyDescent="0.25">
      <c r="A673" s="33">
        <v>42080.486562500002</v>
      </c>
      <c r="B673">
        <v>-8.1699999999999995E-2</v>
      </c>
      <c r="C673">
        <v>10.359</v>
      </c>
    </row>
    <row r="674" spans="1:3" x14ac:dyDescent="0.25">
      <c r="A674" s="33">
        <v>42080.486574074072</v>
      </c>
      <c r="B674">
        <v>-8.1699999999999995E-2</v>
      </c>
      <c r="C674">
        <v>10.348000000000001</v>
      </c>
    </row>
    <row r="675" spans="1:3" x14ac:dyDescent="0.25">
      <c r="A675" s="33">
        <v>42080.486574074072</v>
      </c>
      <c r="B675">
        <v>-8.1799999999999998E-2</v>
      </c>
      <c r="C675">
        <v>10.353999999999999</v>
      </c>
    </row>
    <row r="676" spans="1:3" x14ac:dyDescent="0.25">
      <c r="A676" s="33">
        <v>42080.486585648148</v>
      </c>
      <c r="B676">
        <v>-8.1799999999999998E-2</v>
      </c>
      <c r="C676">
        <v>10.356</v>
      </c>
    </row>
    <row r="677" spans="1:3" x14ac:dyDescent="0.25">
      <c r="A677" s="33">
        <v>42080.486585648148</v>
      </c>
      <c r="B677">
        <v>-8.1799999999999998E-2</v>
      </c>
      <c r="C677">
        <v>10.388999999999999</v>
      </c>
    </row>
    <row r="678" spans="1:3" x14ac:dyDescent="0.25">
      <c r="A678" s="33">
        <v>42080.486597222225</v>
      </c>
      <c r="B678">
        <v>-8.1699999999999995E-2</v>
      </c>
      <c r="C678">
        <v>10.625</v>
      </c>
    </row>
    <row r="679" spans="1:3" x14ac:dyDescent="0.25">
      <c r="A679" s="33">
        <v>42080.486597222225</v>
      </c>
      <c r="B679">
        <v>-8.1699999999999995E-2</v>
      </c>
      <c r="C679">
        <v>10.632999999999999</v>
      </c>
    </row>
    <row r="680" spans="1:3" x14ac:dyDescent="0.25">
      <c r="A680" s="33">
        <v>42080.486608796295</v>
      </c>
      <c r="B680">
        <v>-8.1799999999999998E-2</v>
      </c>
      <c r="C680">
        <v>10.629</v>
      </c>
    </row>
    <row r="681" spans="1:3" x14ac:dyDescent="0.25">
      <c r="A681" s="33">
        <v>42080.486608796295</v>
      </c>
      <c r="B681">
        <v>-8.1799999999999998E-2</v>
      </c>
      <c r="C681">
        <v>10.638</v>
      </c>
    </row>
    <row r="682" spans="1:3" x14ac:dyDescent="0.25">
      <c r="A682" s="33">
        <v>42080.486620370371</v>
      </c>
      <c r="B682">
        <v>-8.1799999999999998E-2</v>
      </c>
      <c r="C682">
        <v>10.63</v>
      </c>
    </row>
    <row r="683" spans="1:3" x14ac:dyDescent="0.25">
      <c r="A683" s="33">
        <v>42080.486620370371</v>
      </c>
      <c r="B683">
        <v>-8.1799999999999998E-2</v>
      </c>
      <c r="C683">
        <v>10.637</v>
      </c>
    </row>
    <row r="684" spans="1:3" x14ac:dyDescent="0.25">
      <c r="A684" s="33">
        <v>42080.486631944441</v>
      </c>
      <c r="B684">
        <v>-8.1799999999999998E-2</v>
      </c>
      <c r="C684">
        <v>10.637</v>
      </c>
    </row>
    <row r="685" spans="1:3" x14ac:dyDescent="0.25">
      <c r="A685" s="33">
        <v>42080.486631944441</v>
      </c>
      <c r="B685">
        <v>-8.1799999999999998E-2</v>
      </c>
      <c r="C685">
        <v>10.641999999999999</v>
      </c>
    </row>
    <row r="686" spans="1:3" x14ac:dyDescent="0.25">
      <c r="A686" s="33">
        <v>42080.486643518518</v>
      </c>
      <c r="B686">
        <v>-8.1799999999999998E-2</v>
      </c>
      <c r="C686">
        <v>10.635</v>
      </c>
    </row>
    <row r="687" spans="1:3" x14ac:dyDescent="0.25">
      <c r="A687" s="33">
        <v>42080.486643518518</v>
      </c>
      <c r="B687">
        <v>-8.1799999999999998E-2</v>
      </c>
      <c r="C687">
        <v>10.638999999999999</v>
      </c>
    </row>
    <row r="688" spans="1:3" x14ac:dyDescent="0.25">
      <c r="A688" s="33">
        <v>42080.486655092594</v>
      </c>
      <c r="B688">
        <v>-8.1799999999999998E-2</v>
      </c>
      <c r="C688">
        <v>10.638</v>
      </c>
    </row>
    <row r="689" spans="1:3" x14ac:dyDescent="0.25">
      <c r="A689" s="33">
        <v>42080.486655092594</v>
      </c>
      <c r="B689">
        <v>-8.1799999999999998E-2</v>
      </c>
      <c r="C689">
        <v>10.631</v>
      </c>
    </row>
    <row r="690" spans="1:3" x14ac:dyDescent="0.25">
      <c r="A690" s="33">
        <v>42080.486666666664</v>
      </c>
      <c r="B690">
        <v>-8.1799999999999998E-2</v>
      </c>
      <c r="C690">
        <v>10.624000000000001</v>
      </c>
    </row>
    <row r="691" spans="1:3" x14ac:dyDescent="0.25">
      <c r="A691" s="33">
        <v>42080.486666666664</v>
      </c>
      <c r="B691">
        <v>-8.1699999999999995E-2</v>
      </c>
      <c r="C691">
        <v>10.625</v>
      </c>
    </row>
    <row r="692" spans="1:3" x14ac:dyDescent="0.25">
      <c r="A692" s="33">
        <v>42080.486678240741</v>
      </c>
      <c r="B692">
        <v>-8.1799999999999998E-2</v>
      </c>
      <c r="C692">
        <v>10.632</v>
      </c>
    </row>
    <row r="693" spans="1:3" x14ac:dyDescent="0.25">
      <c r="A693" s="33">
        <v>42080.486678240741</v>
      </c>
      <c r="B693">
        <v>-8.1699999999999995E-2</v>
      </c>
      <c r="C693">
        <v>10.641999999999999</v>
      </c>
    </row>
    <row r="694" spans="1:3" x14ac:dyDescent="0.25">
      <c r="A694" s="33">
        <v>42080.486689814818</v>
      </c>
      <c r="B694">
        <v>-8.1799999999999998E-2</v>
      </c>
      <c r="C694">
        <v>10.641999999999999</v>
      </c>
    </row>
    <row r="695" spans="1:3" x14ac:dyDescent="0.25">
      <c r="A695" s="33">
        <v>42080.486689814818</v>
      </c>
      <c r="B695">
        <v>-8.1799999999999998E-2</v>
      </c>
      <c r="C695">
        <v>10.644</v>
      </c>
    </row>
    <row r="696" spans="1:3" x14ac:dyDescent="0.25">
      <c r="A696" s="33">
        <v>42080.486701388887</v>
      </c>
      <c r="B696">
        <v>-8.1799999999999998E-2</v>
      </c>
      <c r="C696">
        <v>10.632</v>
      </c>
    </row>
    <row r="697" spans="1:3" x14ac:dyDescent="0.25">
      <c r="A697" s="33">
        <v>42080.486701388887</v>
      </c>
      <c r="B697">
        <v>-8.1799999999999998E-2</v>
      </c>
      <c r="C697">
        <v>10.673999999999999</v>
      </c>
    </row>
    <row r="698" spans="1:3" x14ac:dyDescent="0.25">
      <c r="A698" s="33">
        <v>42080.486712962964</v>
      </c>
      <c r="B698">
        <v>-8.1699999999999995E-2</v>
      </c>
      <c r="C698">
        <v>10.587</v>
      </c>
    </row>
    <row r="699" spans="1:3" x14ac:dyDescent="0.25">
      <c r="A699" s="33">
        <v>42080.486712962964</v>
      </c>
      <c r="B699">
        <v>-8.1799999999999998E-2</v>
      </c>
      <c r="C699">
        <v>10.590999999999999</v>
      </c>
    </row>
    <row r="700" spans="1:3" x14ac:dyDescent="0.25">
      <c r="A700" s="33">
        <v>42080.486724537041</v>
      </c>
      <c r="B700">
        <v>-8.1799999999999998E-2</v>
      </c>
      <c r="C700">
        <v>10.621</v>
      </c>
    </row>
    <row r="701" spans="1:3" x14ac:dyDescent="0.25">
      <c r="A701" s="33">
        <v>42080.486724537041</v>
      </c>
      <c r="B701">
        <v>-8.1799999999999998E-2</v>
      </c>
      <c r="C701">
        <v>10.663</v>
      </c>
    </row>
    <row r="702" spans="1:3" x14ac:dyDescent="0.25">
      <c r="A702" s="33">
        <v>42080.48673611111</v>
      </c>
      <c r="B702">
        <v>-8.1799999999999998E-2</v>
      </c>
      <c r="C702">
        <v>10.654999999999999</v>
      </c>
    </row>
    <row r="703" spans="1:3" x14ac:dyDescent="0.25">
      <c r="A703" s="33">
        <v>42080.48673611111</v>
      </c>
      <c r="B703">
        <v>-8.1799999999999998E-2</v>
      </c>
      <c r="C703">
        <v>10.625</v>
      </c>
    </row>
    <row r="704" spans="1:3" x14ac:dyDescent="0.25">
      <c r="A704" s="33">
        <v>42080.486747685187</v>
      </c>
      <c r="B704">
        <v>-8.1500000000000003E-2</v>
      </c>
      <c r="C704">
        <v>10.638</v>
      </c>
    </row>
    <row r="705" spans="1:3" x14ac:dyDescent="0.25">
      <c r="A705" s="33">
        <v>42080.486747685187</v>
      </c>
      <c r="B705">
        <v>-8.1500000000000003E-2</v>
      </c>
      <c r="C705">
        <v>10.638</v>
      </c>
    </row>
    <row r="706" spans="1:3" x14ac:dyDescent="0.25">
      <c r="A706" s="33">
        <v>42080.486759259256</v>
      </c>
      <c r="B706">
        <v>-8.1900000000000001E-2</v>
      </c>
      <c r="C706">
        <v>10.629</v>
      </c>
    </row>
    <row r="707" spans="1:3" x14ac:dyDescent="0.25">
      <c r="A707" s="33">
        <v>42080.486759259256</v>
      </c>
      <c r="B707">
        <v>-8.1900000000000001E-2</v>
      </c>
      <c r="C707">
        <v>10.64</v>
      </c>
    </row>
    <row r="708" spans="1:3" x14ac:dyDescent="0.25">
      <c r="A708" s="33">
        <v>42080.486770833333</v>
      </c>
      <c r="B708">
        <v>-8.1500000000000003E-2</v>
      </c>
      <c r="C708">
        <v>10.632999999999999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QE data</vt:lpstr>
      <vt:lpstr>polarization data</vt:lpstr>
      <vt:lpstr>analyzing power</vt:lpstr>
      <vt:lpstr>75101 pol</vt:lpstr>
      <vt:lpstr>75101 QE</vt:lpstr>
      <vt:lpstr>standard analyzing power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Source</dc:creator>
  <cp:lastModifiedBy>Source</cp:lastModifiedBy>
  <cp:lastPrinted>2015-02-10T19:17:26Z</cp:lastPrinted>
  <dcterms:created xsi:type="dcterms:W3CDTF">2014-07-21T14:37:12Z</dcterms:created>
  <dcterms:modified xsi:type="dcterms:W3CDTF">2015-03-23T14:45:01Z</dcterms:modified>
</cp:coreProperties>
</file>