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hgarcia/Documents/CEBAF/Wien Filter high voltage for &gt;200 keV beam/Rebuild for 200 keV beam ops/CEBAF Wiens rebuild/Vertical Wien filter/"/>
    </mc:Choice>
  </mc:AlternateContent>
  <xr:revisionPtr revIDLastSave="0" documentId="13_ncr:1_{D71291B1-AC6B-8E4E-AF9A-8E1AD5F9A9BE}" xr6:coauthVersionLast="36" xr6:coauthVersionMax="36" xr10:uidLastSave="{00000000-0000-0000-0000-000000000000}"/>
  <bookViews>
    <workbookView xWindow="2860" yWindow="1880" windowWidth="31740" windowHeight="93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R12" i="1" l="1"/>
  <c r="R13" i="1"/>
  <c r="R14" i="1"/>
  <c r="R15" i="1"/>
  <c r="R16" i="1"/>
  <c r="R11" i="1"/>
  <c r="R5" i="1"/>
  <c r="R6" i="1"/>
  <c r="R7" i="1"/>
  <c r="R8" i="1"/>
  <c r="R4" i="1"/>
  <c r="Y11" i="1" l="1"/>
  <c r="Y12" i="1"/>
  <c r="Y4" i="1"/>
  <c r="Y3" i="1"/>
  <c r="O17" i="1"/>
  <c r="H16" i="1"/>
  <c r="Y17" i="1" s="1"/>
  <c r="O9" i="1"/>
  <c r="H9" i="1"/>
  <c r="Y9" i="1" s="1"/>
</calcChain>
</file>

<file path=xl/sharedStrings.xml><?xml version="1.0" encoding="utf-8"?>
<sst xmlns="http://schemas.openxmlformats.org/spreadsheetml/2006/main" count="60" uniqueCount="41">
  <si>
    <t>US_FLANGE</t>
  </si>
  <si>
    <t>US_SLOT</t>
  </si>
  <si>
    <t>TOP PLANE</t>
  </si>
  <si>
    <t>BOTTOM PLANE</t>
  </si>
  <si>
    <t xml:space="preserve">DISTANCE BETWEEN </t>
  </si>
  <si>
    <t>MIN</t>
  </si>
  <si>
    <t>AVG</t>
  </si>
  <si>
    <t>MAX</t>
  </si>
  <si>
    <t>DS_FLANGE</t>
  </si>
  <si>
    <t>DS_SLOT</t>
  </si>
  <si>
    <t>Coordinate System relative to electrode centerline with positive Z away from electrical feed-through.</t>
  </si>
  <si>
    <t>X (mm)</t>
  </si>
  <si>
    <t>Y (mm)</t>
  </si>
  <si>
    <t>Z (mm)</t>
  </si>
  <si>
    <t>Top Plane</t>
  </si>
  <si>
    <t>p1 DS</t>
  </si>
  <si>
    <t>p2 DS</t>
  </si>
  <si>
    <t>p3 DS</t>
  </si>
  <si>
    <t>p4 DS</t>
  </si>
  <si>
    <t>p5 DS</t>
  </si>
  <si>
    <t>p6 US</t>
  </si>
  <si>
    <t>p7 US</t>
  </si>
  <si>
    <t>p8 US</t>
  </si>
  <si>
    <t>p9 US</t>
  </si>
  <si>
    <t>p10 US</t>
  </si>
  <si>
    <t>p11 US</t>
  </si>
  <si>
    <t>Bottom Plane</t>
  </si>
  <si>
    <t>AVG.</t>
  </si>
  <si>
    <t>RX FROM Y (Pitch)</t>
  </si>
  <si>
    <t>RZ FROM X (Roll)</t>
  </si>
  <si>
    <t>AVG. DISTANCE BETWEEN DS END</t>
  </si>
  <si>
    <t>AVG DISTANCE BETWEEN US END</t>
  </si>
  <si>
    <t>VALUES IN MM AND DEGREES</t>
  </si>
  <si>
    <t>MINUMUM DISTANCE BETWEEN US END</t>
  </si>
  <si>
    <t>MAXIMUM DISTANCE BETWEEN DS END</t>
  </si>
  <si>
    <t>MAXIMUM DISTANCE BETWEEN US END</t>
  </si>
  <si>
    <t>MINIMUM DISTANCE BETWEEN DS END</t>
  </si>
  <si>
    <t>*** These distances are based on best-fit plane</t>
  </si>
  <si>
    <t>DS gap (mm)</t>
  </si>
  <si>
    <t>US gap (mm)</t>
  </si>
  <si>
    <t>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</si>
</sst>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2" fontId="1" fillId="0" borderId="0" xfId="0" applyNumberFormat="1" applyFont="1" applyBorder="1"/>
    <xf numFmtId="2" fontId="0" fillId="0" borderId="0" xfId="0" applyNumberFormat="1" applyBorder="1"/>
    <xf numFmtId="2" fontId="1" fillId="0" borderId="0" xfId="0" applyNumberFormat="1" applyFont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6" xfId="0" applyNumberFormat="1" applyBorder="1"/>
    <xf numFmtId="2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/>
    <xf numFmtId="2" fontId="0" fillId="0" borderId="8" xfId="0" applyNumberFormat="1" applyBorder="1"/>
    <xf numFmtId="164" fontId="0" fillId="0" borderId="0" xfId="0" applyNumberFormat="1"/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 Y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Top Plane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068388952197702"/>
                  <c:y val="7.964973029050363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Sheet1!$H$4:$H$8</c:f>
              <c:numCache>
                <c:formatCode>0.00</c:formatCode>
                <c:ptCount val="5"/>
                <c:pt idx="0">
                  <c:v>-20.02</c:v>
                </c:pt>
                <c:pt idx="1">
                  <c:v>-7.72</c:v>
                </c:pt>
                <c:pt idx="2">
                  <c:v>0.36</c:v>
                </c:pt>
                <c:pt idx="3">
                  <c:v>18.21</c:v>
                </c:pt>
                <c:pt idx="4">
                  <c:v>21.08</c:v>
                </c:pt>
              </c:numCache>
            </c:numRef>
          </c:xVal>
          <c:yVal>
            <c:numRef>
              <c:f>Sheet1!$I$4:$I$8</c:f>
              <c:numCache>
                <c:formatCode>0.00</c:formatCode>
                <c:ptCount val="5"/>
                <c:pt idx="0">
                  <c:v>7.46</c:v>
                </c:pt>
                <c:pt idx="1">
                  <c:v>7.55</c:v>
                </c:pt>
                <c:pt idx="2">
                  <c:v>7.63</c:v>
                </c:pt>
                <c:pt idx="3">
                  <c:v>7.77</c:v>
                </c:pt>
                <c:pt idx="4">
                  <c:v>7.8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AB-7743-BA8E-646C5DDFF9F0}"/>
            </c:ext>
          </c:extLst>
        </c:ser>
        <c:ser>
          <c:idx val="1"/>
          <c:order val="1"/>
          <c:tx>
            <c:strRef>
              <c:f>Sheet1!$M$3</c:f>
              <c:strCache>
                <c:ptCount val="1"/>
                <c:pt idx="0">
                  <c:v>Bottom Plane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116265848996912"/>
                  <c:y val="-5.10932846771790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Sheet1!$N$4:$N$8</c:f>
              <c:numCache>
                <c:formatCode>0.00</c:formatCode>
                <c:ptCount val="5"/>
                <c:pt idx="0">
                  <c:v>18.920000000000002</c:v>
                </c:pt>
                <c:pt idx="1">
                  <c:v>13.9</c:v>
                </c:pt>
                <c:pt idx="2">
                  <c:v>7.16</c:v>
                </c:pt>
                <c:pt idx="3">
                  <c:v>-4.62</c:v>
                </c:pt>
                <c:pt idx="4">
                  <c:v>-16.96</c:v>
                </c:pt>
              </c:numCache>
            </c:numRef>
          </c:xVal>
          <c:yVal>
            <c:numRef>
              <c:f>Sheet1!$O$4:$O$8</c:f>
              <c:numCache>
                <c:formatCode>0.00</c:formatCode>
                <c:ptCount val="5"/>
                <c:pt idx="0">
                  <c:v>-7.74</c:v>
                </c:pt>
                <c:pt idx="1">
                  <c:v>-7.7</c:v>
                </c:pt>
                <c:pt idx="2">
                  <c:v>-7.66</c:v>
                </c:pt>
                <c:pt idx="3">
                  <c:v>-7.61</c:v>
                </c:pt>
                <c:pt idx="4">
                  <c:v>-7.55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AB-7743-BA8E-646C5DDFF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802047"/>
        <c:axId val="1722445103"/>
      </c:scatterChart>
      <c:valAx>
        <c:axId val="1587802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445103"/>
        <c:crosses val="autoZero"/>
        <c:crossBetween val="midCat"/>
      </c:valAx>
      <c:valAx>
        <c:axId val="172244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8020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Y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Top Plane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068388952197702"/>
                  <c:y val="7.964973029050363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Sheet1!$H$11:$H$15</c:f>
              <c:numCache>
                <c:formatCode>0.00</c:formatCode>
                <c:ptCount val="5"/>
                <c:pt idx="0">
                  <c:v>-18.88</c:v>
                </c:pt>
                <c:pt idx="1">
                  <c:v>-9.8699999999999992</c:v>
                </c:pt>
                <c:pt idx="2">
                  <c:v>-1.43</c:v>
                </c:pt>
                <c:pt idx="3">
                  <c:v>8.14</c:v>
                </c:pt>
                <c:pt idx="4">
                  <c:v>14.3</c:v>
                </c:pt>
              </c:numCache>
            </c:numRef>
          </c:xVal>
          <c:yVal>
            <c:numRef>
              <c:f>Sheet1!$I$11:$I$15</c:f>
              <c:numCache>
                <c:formatCode>0.00</c:formatCode>
                <c:ptCount val="5"/>
                <c:pt idx="0">
                  <c:v>7.36</c:v>
                </c:pt>
                <c:pt idx="1">
                  <c:v>7.44</c:v>
                </c:pt>
                <c:pt idx="2">
                  <c:v>7.52</c:v>
                </c:pt>
                <c:pt idx="3">
                  <c:v>7.59</c:v>
                </c:pt>
                <c:pt idx="4">
                  <c:v>7.63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F1-EC4F-9416-4D6D6D6D6097}"/>
            </c:ext>
          </c:extLst>
        </c:ser>
        <c:ser>
          <c:idx val="1"/>
          <c:order val="1"/>
          <c:tx>
            <c:strRef>
              <c:f>Sheet1!$M$3</c:f>
              <c:strCache>
                <c:ptCount val="1"/>
                <c:pt idx="0">
                  <c:v>Bottom Plane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116265848996912"/>
                  <c:y val="-5.10932846771790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Sheet1!$N$11:$N$16</c:f>
              <c:numCache>
                <c:formatCode>0.00</c:formatCode>
                <c:ptCount val="6"/>
                <c:pt idx="0">
                  <c:v>-17.260000000000002</c:v>
                </c:pt>
                <c:pt idx="1">
                  <c:v>-10.7</c:v>
                </c:pt>
                <c:pt idx="2">
                  <c:v>-4.2699999999999996</c:v>
                </c:pt>
                <c:pt idx="3">
                  <c:v>2.4</c:v>
                </c:pt>
                <c:pt idx="4">
                  <c:v>8.9700000000000006</c:v>
                </c:pt>
                <c:pt idx="5">
                  <c:v>15.99</c:v>
                </c:pt>
              </c:numCache>
            </c:numRef>
          </c:xVal>
          <c:yVal>
            <c:numRef>
              <c:f>Sheet1!$O$11:$O$16</c:f>
              <c:numCache>
                <c:formatCode>0.00</c:formatCode>
                <c:ptCount val="6"/>
                <c:pt idx="0">
                  <c:v>-7.32</c:v>
                </c:pt>
                <c:pt idx="1">
                  <c:v>-7.39</c:v>
                </c:pt>
                <c:pt idx="2">
                  <c:v>-7.48</c:v>
                </c:pt>
                <c:pt idx="3">
                  <c:v>-7.58</c:v>
                </c:pt>
                <c:pt idx="4">
                  <c:v>-7.65</c:v>
                </c:pt>
                <c:pt idx="5">
                  <c:v>-7.68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F1-EC4F-9416-4D6D6D6D6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802047"/>
        <c:axId val="1722445103"/>
      </c:scatterChart>
      <c:valAx>
        <c:axId val="1587802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445103"/>
        <c:crosses val="autoZero"/>
        <c:crossBetween val="midCat"/>
      </c:valAx>
      <c:valAx>
        <c:axId val="172244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8020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Along z axis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Top Plane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068388952197702"/>
                  <c:y val="7.964973029050363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Sheet1!$G$18:$G$27</c:f>
              <c:numCache>
                <c:formatCode>0.00</c:formatCode>
                <c:ptCount val="10"/>
                <c:pt idx="0">
                  <c:v>94.24</c:v>
                </c:pt>
                <c:pt idx="1">
                  <c:v>95.59</c:v>
                </c:pt>
                <c:pt idx="2">
                  <c:v>96.51</c:v>
                </c:pt>
                <c:pt idx="3">
                  <c:v>94.02</c:v>
                </c:pt>
                <c:pt idx="4">
                  <c:v>94.31</c:v>
                </c:pt>
                <c:pt idx="5">
                  <c:v>-100.31</c:v>
                </c:pt>
                <c:pt idx="6">
                  <c:v>-100.49</c:v>
                </c:pt>
                <c:pt idx="7">
                  <c:v>-100.31</c:v>
                </c:pt>
                <c:pt idx="8">
                  <c:v>-99.38</c:v>
                </c:pt>
                <c:pt idx="9">
                  <c:v>-95.94</c:v>
                </c:pt>
              </c:numCache>
            </c:numRef>
          </c:xVal>
          <c:yVal>
            <c:numRef>
              <c:f>Sheet1!$I$18:$I$27</c:f>
              <c:numCache>
                <c:formatCode>0.00</c:formatCode>
                <c:ptCount val="10"/>
                <c:pt idx="0">
                  <c:v>7.46</c:v>
                </c:pt>
                <c:pt idx="1">
                  <c:v>7.55</c:v>
                </c:pt>
                <c:pt idx="2">
                  <c:v>7.63</c:v>
                </c:pt>
                <c:pt idx="3">
                  <c:v>7.77</c:v>
                </c:pt>
                <c:pt idx="4">
                  <c:v>7.8</c:v>
                </c:pt>
                <c:pt idx="5">
                  <c:v>7.36</c:v>
                </c:pt>
                <c:pt idx="6">
                  <c:v>7.44</c:v>
                </c:pt>
                <c:pt idx="7">
                  <c:v>7.52</c:v>
                </c:pt>
                <c:pt idx="8">
                  <c:v>7.59</c:v>
                </c:pt>
                <c:pt idx="9">
                  <c:v>7.63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39-1343-8AF9-10A2FBE01BC8}"/>
            </c:ext>
          </c:extLst>
        </c:ser>
        <c:ser>
          <c:idx val="1"/>
          <c:order val="1"/>
          <c:tx>
            <c:strRef>
              <c:f>Sheet1!$M$3</c:f>
              <c:strCache>
                <c:ptCount val="1"/>
                <c:pt idx="0">
                  <c:v>Bottom Plane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116265848996912"/>
                  <c:y val="-5.10932846771790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Sheet1!$P$19:$P$29</c:f>
              <c:numCache>
                <c:formatCode>0.00</c:formatCode>
                <c:ptCount val="11"/>
                <c:pt idx="0">
                  <c:v>95.14</c:v>
                </c:pt>
                <c:pt idx="1">
                  <c:v>96.54</c:v>
                </c:pt>
                <c:pt idx="2">
                  <c:v>98.79</c:v>
                </c:pt>
                <c:pt idx="3">
                  <c:v>101.9</c:v>
                </c:pt>
                <c:pt idx="4">
                  <c:v>104.51</c:v>
                </c:pt>
                <c:pt idx="5">
                  <c:v>-95.08</c:v>
                </c:pt>
                <c:pt idx="6">
                  <c:v>-96.01</c:v>
                </c:pt>
                <c:pt idx="7">
                  <c:v>-98.06</c:v>
                </c:pt>
                <c:pt idx="8">
                  <c:v>-100.15</c:v>
                </c:pt>
                <c:pt idx="9">
                  <c:v>-100.56</c:v>
                </c:pt>
                <c:pt idx="10">
                  <c:v>-98.61</c:v>
                </c:pt>
              </c:numCache>
            </c:numRef>
          </c:xVal>
          <c:yVal>
            <c:numRef>
              <c:f>Sheet1!$O$19:$O$29</c:f>
              <c:numCache>
                <c:formatCode>0.00</c:formatCode>
                <c:ptCount val="11"/>
                <c:pt idx="0">
                  <c:v>-7.74</c:v>
                </c:pt>
                <c:pt idx="1">
                  <c:v>-7.7</c:v>
                </c:pt>
                <c:pt idx="2">
                  <c:v>-7.66</c:v>
                </c:pt>
                <c:pt idx="3">
                  <c:v>-7.61</c:v>
                </c:pt>
                <c:pt idx="4">
                  <c:v>-7.55</c:v>
                </c:pt>
                <c:pt idx="5">
                  <c:v>-7.32</c:v>
                </c:pt>
                <c:pt idx="6">
                  <c:v>-7.39</c:v>
                </c:pt>
                <c:pt idx="7">
                  <c:v>-7.48</c:v>
                </c:pt>
                <c:pt idx="8">
                  <c:v>-7.58</c:v>
                </c:pt>
                <c:pt idx="9">
                  <c:v>-7.65</c:v>
                </c:pt>
                <c:pt idx="10">
                  <c:v>-7.68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39-1343-8AF9-10A2FBE01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802047"/>
        <c:axId val="1722445103"/>
      </c:scatterChart>
      <c:valAx>
        <c:axId val="1587802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445103"/>
        <c:crosses val="autoZero"/>
        <c:crossBetween val="midCat"/>
      </c:valAx>
      <c:valAx>
        <c:axId val="172244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8020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184150</xdr:rowOff>
    </xdr:from>
    <xdr:to>
      <xdr:col>12</xdr:col>
      <xdr:colOff>762000</xdr:colOff>
      <xdr:row>51</xdr:row>
      <xdr:rowOff>77167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29910"/>
          <a:ext cx="11430000" cy="4332937"/>
        </a:xfrm>
        <a:prstGeom prst="rect">
          <a:avLst/>
        </a:prstGeom>
      </xdr:spPr>
    </xdr:pic>
    <xdr:clientData/>
  </xdr:twoCellAnchor>
  <xdr:twoCellAnchor>
    <xdr:from>
      <xdr:col>13</xdr:col>
      <xdr:colOff>563880</xdr:colOff>
      <xdr:row>33</xdr:row>
      <xdr:rowOff>11430</xdr:rowOff>
    </xdr:from>
    <xdr:to>
      <xdr:col>24</xdr:col>
      <xdr:colOff>627380</xdr:colOff>
      <xdr:row>55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C029C5-DFEA-AE42-A12F-F2AD5A5B36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436880</xdr:colOff>
      <xdr:row>56</xdr:row>
      <xdr:rowOff>152400</xdr:rowOff>
    </xdr:from>
    <xdr:to>
      <xdr:col>24</xdr:col>
      <xdr:colOff>500380</xdr:colOff>
      <xdr:row>79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7B08A8-242F-4242-B06B-97E493752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1239520</xdr:colOff>
      <xdr:row>53</xdr:row>
      <xdr:rowOff>0</xdr:rowOff>
    </xdr:from>
    <xdr:to>
      <xdr:col>9</xdr:col>
      <xdr:colOff>449580</xdr:colOff>
      <xdr:row>75</xdr:row>
      <xdr:rowOff>148590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FA5F9E-9A64-AB4F-958C-1EF48BEFA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zoomScale="125" zoomScaleNormal="125" workbookViewId="0">
      <selection sqref="A1:P1"/>
    </sheetView>
  </sheetViews>
  <sheetFormatPr baseColWidth="10" defaultColWidth="9.1640625" defaultRowHeight="15" x14ac:dyDescent="0.2"/>
  <cols>
    <col min="1" max="1" width="19.1640625" style="1" customWidth="1"/>
    <col min="2" max="2" width="16.83203125" style="1" customWidth="1"/>
    <col min="3" max="3" width="13.5" style="1" customWidth="1"/>
    <col min="4" max="4" width="15" style="1" customWidth="1"/>
    <col min="5" max="6" width="9.1640625" style="1"/>
    <col min="7" max="7" width="11" style="1" customWidth="1"/>
    <col min="8" max="12" width="9.1640625" style="1"/>
    <col min="13" max="13" width="13.1640625" style="1" bestFit="1" customWidth="1"/>
    <col min="14" max="16384" width="9.1640625" style="1"/>
  </cols>
  <sheetData>
    <row r="1" spans="1:25" ht="16" thickBot="1" x14ac:dyDescent="0.25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25" ht="16" thickBot="1" x14ac:dyDescent="0.25">
      <c r="A2" s="2" t="s">
        <v>32</v>
      </c>
      <c r="B2" s="3"/>
      <c r="C2" s="3"/>
      <c r="D2" s="3"/>
      <c r="E2" s="3"/>
      <c r="F2" s="3"/>
      <c r="G2" s="3"/>
      <c r="H2" s="3"/>
      <c r="I2" s="3"/>
    </row>
    <row r="3" spans="1:25" x14ac:dyDescent="0.2">
      <c r="B3" s="4" t="s">
        <v>11</v>
      </c>
      <c r="C3" s="4" t="s">
        <v>12</v>
      </c>
      <c r="D3" s="4" t="s">
        <v>13</v>
      </c>
      <c r="G3" s="5" t="s">
        <v>14</v>
      </c>
      <c r="H3" s="6" t="s">
        <v>11</v>
      </c>
      <c r="I3" s="6" t="s">
        <v>12</v>
      </c>
      <c r="J3" s="7" t="s">
        <v>13</v>
      </c>
      <c r="M3" s="5" t="s">
        <v>26</v>
      </c>
      <c r="N3" s="6" t="s">
        <v>11</v>
      </c>
      <c r="O3" s="6" t="s">
        <v>12</v>
      </c>
      <c r="P3" s="7" t="s">
        <v>13</v>
      </c>
      <c r="R3" s="4" t="s">
        <v>38</v>
      </c>
      <c r="U3" s="1" t="s">
        <v>36</v>
      </c>
      <c r="Y3" s="1">
        <f>I4-O8</f>
        <v>15.01</v>
      </c>
    </row>
    <row r="4" spans="1:25" x14ac:dyDescent="0.2">
      <c r="A4" s="4" t="s">
        <v>8</v>
      </c>
      <c r="B4" s="1">
        <v>0.14000000000000001</v>
      </c>
      <c r="C4" s="1">
        <v>0.15</v>
      </c>
      <c r="D4" s="1">
        <v>190.34</v>
      </c>
      <c r="G4" s="8" t="s">
        <v>15</v>
      </c>
      <c r="H4" s="3">
        <v>-20.02</v>
      </c>
      <c r="I4" s="3">
        <v>7.46</v>
      </c>
      <c r="J4" s="9">
        <v>94.24</v>
      </c>
      <c r="M4" s="8" t="s">
        <v>15</v>
      </c>
      <c r="N4" s="3">
        <v>18.920000000000002</v>
      </c>
      <c r="O4" s="3">
        <v>-7.74</v>
      </c>
      <c r="P4" s="9">
        <v>95.14</v>
      </c>
      <c r="R4" s="1">
        <f>I4-O4</f>
        <v>15.2</v>
      </c>
      <c r="U4" s="1" t="s">
        <v>34</v>
      </c>
      <c r="Y4" s="1">
        <f>I8-O4</f>
        <v>15.54</v>
      </c>
    </row>
    <row r="5" spans="1:25" x14ac:dyDescent="0.2">
      <c r="A5" s="4" t="s">
        <v>9</v>
      </c>
      <c r="B5" s="1">
        <v>0.1</v>
      </c>
      <c r="C5" s="1">
        <v>0.27</v>
      </c>
      <c r="D5" s="1">
        <v>164.86</v>
      </c>
      <c r="G5" s="8" t="s">
        <v>16</v>
      </c>
      <c r="H5" s="3">
        <v>-7.72</v>
      </c>
      <c r="I5" s="3">
        <v>7.55</v>
      </c>
      <c r="J5" s="9">
        <v>95.59</v>
      </c>
      <c r="M5" s="8" t="s">
        <v>16</v>
      </c>
      <c r="N5" s="3">
        <v>13.9</v>
      </c>
      <c r="O5" s="3">
        <v>-7.7</v>
      </c>
      <c r="P5" s="9">
        <v>96.54</v>
      </c>
      <c r="R5" s="1">
        <f t="shared" ref="R5:R8" si="0">I5-O5</f>
        <v>15.25</v>
      </c>
    </row>
    <row r="6" spans="1:25" x14ac:dyDescent="0.2">
      <c r="A6" s="4" t="s">
        <v>0</v>
      </c>
      <c r="B6" s="1">
        <v>0.01</v>
      </c>
      <c r="C6" s="1">
        <v>0.02</v>
      </c>
      <c r="D6" s="1">
        <v>-189.99</v>
      </c>
      <c r="G6" s="8" t="s">
        <v>17</v>
      </c>
      <c r="H6" s="3">
        <v>0.36</v>
      </c>
      <c r="I6" s="3">
        <v>7.63</v>
      </c>
      <c r="J6" s="9">
        <v>96.51</v>
      </c>
      <c r="M6" s="8" t="s">
        <v>17</v>
      </c>
      <c r="N6" s="3">
        <v>7.16</v>
      </c>
      <c r="O6" s="3">
        <v>-7.66</v>
      </c>
      <c r="P6" s="9">
        <v>98.79</v>
      </c>
      <c r="R6" s="1">
        <f t="shared" si="0"/>
        <v>15.29</v>
      </c>
    </row>
    <row r="7" spans="1:25" x14ac:dyDescent="0.2">
      <c r="A7" s="4" t="s">
        <v>1</v>
      </c>
      <c r="B7" s="1">
        <v>0.4</v>
      </c>
      <c r="C7" s="1">
        <v>-7.0000000000000007E-2</v>
      </c>
      <c r="D7" s="1">
        <v>-164.62</v>
      </c>
      <c r="G7" s="8" t="s">
        <v>18</v>
      </c>
      <c r="H7" s="3">
        <v>18.21</v>
      </c>
      <c r="I7" s="3">
        <v>7.77</v>
      </c>
      <c r="J7" s="9">
        <v>94.02</v>
      </c>
      <c r="M7" s="8" t="s">
        <v>18</v>
      </c>
      <c r="N7" s="3">
        <v>-4.62</v>
      </c>
      <c r="O7" s="3">
        <v>-7.61</v>
      </c>
      <c r="P7" s="9">
        <v>101.9</v>
      </c>
      <c r="R7" s="1">
        <f t="shared" si="0"/>
        <v>15.379999999999999</v>
      </c>
    </row>
    <row r="8" spans="1:25" x14ac:dyDescent="0.2">
      <c r="A8" s="4"/>
      <c r="B8" s="4" t="s">
        <v>28</v>
      </c>
      <c r="C8" s="4"/>
      <c r="D8" s="4" t="s">
        <v>29</v>
      </c>
      <c r="G8" s="8" t="s">
        <v>19</v>
      </c>
      <c r="H8" s="3">
        <v>21.08</v>
      </c>
      <c r="I8" s="3">
        <v>7.8</v>
      </c>
      <c r="J8" s="9">
        <v>94.31</v>
      </c>
      <c r="M8" s="8" t="s">
        <v>19</v>
      </c>
      <c r="N8" s="3">
        <v>-16.96</v>
      </c>
      <c r="O8" s="3">
        <v>-7.55</v>
      </c>
      <c r="P8" s="9">
        <v>104.51</v>
      </c>
      <c r="R8" s="1">
        <f t="shared" si="0"/>
        <v>15.35</v>
      </c>
    </row>
    <row r="9" spans="1:25" x14ac:dyDescent="0.2">
      <c r="A9" s="4" t="s">
        <v>2</v>
      </c>
      <c r="B9" s="16">
        <v>179.971</v>
      </c>
      <c r="C9" s="16"/>
      <c r="D9" s="16">
        <v>-89.527199999999993</v>
      </c>
      <c r="G9" s="10" t="s">
        <v>27</v>
      </c>
      <c r="H9" s="2">
        <f>AVERAGE(I4:I8)</f>
        <v>7.6420000000000003</v>
      </c>
      <c r="I9" s="1">
        <f>AVERAGE(I4:I8)</f>
        <v>7.6420000000000003</v>
      </c>
      <c r="J9" s="9"/>
      <c r="M9" s="8"/>
      <c r="N9" s="10" t="s">
        <v>27</v>
      </c>
      <c r="O9" s="2">
        <f>AVERAGE(O4:O8)</f>
        <v>-7.6519999999999992</v>
      </c>
      <c r="P9" s="9"/>
      <c r="U9" s="1" t="s">
        <v>30</v>
      </c>
      <c r="Y9" s="1">
        <f>H9-O9</f>
        <v>15.294</v>
      </c>
    </row>
    <row r="10" spans="1:25" x14ac:dyDescent="0.2">
      <c r="A10" s="4" t="s">
        <v>3</v>
      </c>
      <c r="B10" s="16">
        <v>2.9000000000000001E-2</v>
      </c>
      <c r="C10" s="16"/>
      <c r="D10" s="16">
        <v>89.527199999999993</v>
      </c>
      <c r="G10" s="8"/>
      <c r="H10" s="11"/>
      <c r="I10" s="3"/>
      <c r="J10" s="9"/>
      <c r="M10" s="8"/>
      <c r="N10" s="11"/>
      <c r="O10" s="3"/>
      <c r="P10" s="9"/>
      <c r="R10" s="4" t="s">
        <v>39</v>
      </c>
    </row>
    <row r="11" spans="1:25" x14ac:dyDescent="0.2">
      <c r="A11" s="4"/>
      <c r="G11" s="8" t="s">
        <v>20</v>
      </c>
      <c r="H11" s="3">
        <v>-18.88</v>
      </c>
      <c r="I11" s="3">
        <v>7.36</v>
      </c>
      <c r="J11" s="9">
        <v>-100.31</v>
      </c>
      <c r="M11" s="8" t="s">
        <v>20</v>
      </c>
      <c r="N11" s="3">
        <v>-17.260000000000002</v>
      </c>
      <c r="O11" s="3">
        <v>-7.32</v>
      </c>
      <c r="P11" s="9">
        <v>-95.08</v>
      </c>
      <c r="R11" s="1">
        <f>I11-O11</f>
        <v>14.68</v>
      </c>
      <c r="U11" s="1" t="s">
        <v>33</v>
      </c>
      <c r="Y11" s="1">
        <f>I11-O11</f>
        <v>14.68</v>
      </c>
    </row>
    <row r="12" spans="1:25" x14ac:dyDescent="0.2">
      <c r="A12" s="4"/>
      <c r="B12" s="4" t="s">
        <v>5</v>
      </c>
      <c r="C12" s="4" t="s">
        <v>6</v>
      </c>
      <c r="D12" s="4" t="s">
        <v>7</v>
      </c>
      <c r="G12" s="8" t="s">
        <v>21</v>
      </c>
      <c r="H12" s="3">
        <v>-9.8699999999999992</v>
      </c>
      <c r="I12" s="3">
        <v>7.44</v>
      </c>
      <c r="J12" s="9">
        <v>-100.49</v>
      </c>
      <c r="M12" s="8" t="s">
        <v>21</v>
      </c>
      <c r="N12" s="3">
        <v>-10.7</v>
      </c>
      <c r="O12" s="3">
        <v>-7.39</v>
      </c>
      <c r="P12" s="9">
        <v>-96.01</v>
      </c>
      <c r="R12" s="1">
        <f t="shared" ref="R12:R15" si="1">I12-O12</f>
        <v>14.83</v>
      </c>
      <c r="U12" s="1" t="s">
        <v>35</v>
      </c>
      <c r="Y12" s="1">
        <f>I15-O16</f>
        <v>15.309999999999999</v>
      </c>
    </row>
    <row r="13" spans="1:25" x14ac:dyDescent="0.2">
      <c r="A13" s="4" t="s">
        <v>4</v>
      </c>
      <c r="B13" s="1">
        <v>14.76</v>
      </c>
      <c r="C13" s="1">
        <v>15.17</v>
      </c>
      <c r="D13" s="1">
        <v>15.55</v>
      </c>
      <c r="G13" s="8" t="s">
        <v>22</v>
      </c>
      <c r="H13" s="3">
        <v>-1.43</v>
      </c>
      <c r="I13" s="3">
        <v>7.52</v>
      </c>
      <c r="J13" s="9">
        <v>-100.31</v>
      </c>
      <c r="M13" s="8" t="s">
        <v>22</v>
      </c>
      <c r="N13" s="3">
        <v>-4.2699999999999996</v>
      </c>
      <c r="O13" s="3">
        <v>-7.48</v>
      </c>
      <c r="P13" s="9">
        <v>-98.06</v>
      </c>
      <c r="R13" s="1">
        <f t="shared" si="1"/>
        <v>15</v>
      </c>
    </row>
    <row r="14" spans="1:25" x14ac:dyDescent="0.2">
      <c r="A14" s="1" t="s">
        <v>37</v>
      </c>
      <c r="G14" s="8" t="s">
        <v>23</v>
      </c>
      <c r="H14" s="3">
        <v>8.14</v>
      </c>
      <c r="I14" s="3">
        <v>7.59</v>
      </c>
      <c r="J14" s="9">
        <v>-99.38</v>
      </c>
      <c r="M14" s="8" t="s">
        <v>23</v>
      </c>
      <c r="N14" s="3">
        <v>2.4</v>
      </c>
      <c r="O14" s="3">
        <v>-7.58</v>
      </c>
      <c r="P14" s="9">
        <v>-100.15</v>
      </c>
      <c r="R14" s="1">
        <f t="shared" si="1"/>
        <v>15.17</v>
      </c>
    </row>
    <row r="15" spans="1:25" x14ac:dyDescent="0.2">
      <c r="G15" s="8" t="s">
        <v>24</v>
      </c>
      <c r="H15" s="3">
        <v>14.3</v>
      </c>
      <c r="I15" s="3">
        <v>7.63</v>
      </c>
      <c r="J15" s="9">
        <v>-95.94</v>
      </c>
      <c r="M15" s="8" t="s">
        <v>24</v>
      </c>
      <c r="N15" s="3">
        <v>8.9700000000000006</v>
      </c>
      <c r="O15" s="3">
        <v>-7.65</v>
      </c>
      <c r="P15" s="9">
        <v>-100.56</v>
      </c>
      <c r="R15" s="1">
        <f t="shared" si="1"/>
        <v>15.280000000000001</v>
      </c>
    </row>
    <row r="16" spans="1:25" ht="16" thickBot="1" x14ac:dyDescent="0.25">
      <c r="C16" s="1" t="s">
        <v>40</v>
      </c>
      <c r="G16" s="13" t="s">
        <v>27</v>
      </c>
      <c r="H16" s="14">
        <f>AVERAGE(I11:I15)</f>
        <v>7.508</v>
      </c>
      <c r="J16" s="15"/>
      <c r="M16" s="8" t="s">
        <v>25</v>
      </c>
      <c r="N16" s="3">
        <v>15.99</v>
      </c>
      <c r="O16" s="3">
        <v>-7.68</v>
      </c>
      <c r="P16" s="9">
        <v>-98.61</v>
      </c>
      <c r="R16" s="1">
        <f>H16-O16</f>
        <v>15.187999999999999</v>
      </c>
    </row>
    <row r="17" spans="7:25" ht="16" thickBot="1" x14ac:dyDescent="0.25">
      <c r="M17" s="12"/>
      <c r="N17" s="13" t="s">
        <v>27</v>
      </c>
      <c r="O17" s="14">
        <f>AVERAGE(O11:O16)</f>
        <v>-7.5166666666666666</v>
      </c>
      <c r="P17" s="15"/>
      <c r="U17" s="1" t="s">
        <v>31</v>
      </c>
      <c r="Y17" s="1">
        <f>H16-O17</f>
        <v>15.024666666666667</v>
      </c>
    </row>
    <row r="18" spans="7:25" x14ac:dyDescent="0.2">
      <c r="G18" s="9">
        <v>94.24</v>
      </c>
      <c r="H18" s="3">
        <v>-20.02</v>
      </c>
      <c r="I18" s="3">
        <v>7.46</v>
      </c>
    </row>
    <row r="19" spans="7:25" x14ac:dyDescent="0.2">
      <c r="G19" s="9">
        <v>95.59</v>
      </c>
      <c r="H19" s="3">
        <v>-7.72</v>
      </c>
      <c r="I19" s="3">
        <v>7.55</v>
      </c>
      <c r="O19" s="3">
        <v>-7.74</v>
      </c>
      <c r="P19" s="9">
        <v>95.14</v>
      </c>
    </row>
    <row r="20" spans="7:25" x14ac:dyDescent="0.2">
      <c r="G20" s="9">
        <v>96.51</v>
      </c>
      <c r="H20" s="3">
        <v>0.36</v>
      </c>
      <c r="I20" s="3">
        <v>7.63</v>
      </c>
      <c r="O20" s="3">
        <v>-7.7</v>
      </c>
      <c r="P20" s="9">
        <v>96.54</v>
      </c>
    </row>
    <row r="21" spans="7:25" x14ac:dyDescent="0.2">
      <c r="G21" s="9">
        <v>94.02</v>
      </c>
      <c r="H21" s="3">
        <v>18.21</v>
      </c>
      <c r="I21" s="3">
        <v>7.77</v>
      </c>
      <c r="O21" s="3">
        <v>-7.66</v>
      </c>
      <c r="P21" s="9">
        <v>98.79</v>
      </c>
    </row>
    <row r="22" spans="7:25" x14ac:dyDescent="0.2">
      <c r="G22" s="9">
        <v>94.31</v>
      </c>
      <c r="H22" s="3">
        <v>21.08</v>
      </c>
      <c r="I22" s="3">
        <v>7.8</v>
      </c>
      <c r="O22" s="3">
        <v>-7.61</v>
      </c>
      <c r="P22" s="9">
        <v>101.9</v>
      </c>
    </row>
    <row r="23" spans="7:25" x14ac:dyDescent="0.2">
      <c r="G23" s="9">
        <v>-100.31</v>
      </c>
      <c r="H23" s="3">
        <v>-18.88</v>
      </c>
      <c r="I23" s="3">
        <v>7.36</v>
      </c>
      <c r="O23" s="3">
        <v>-7.55</v>
      </c>
      <c r="P23" s="9">
        <v>104.51</v>
      </c>
    </row>
    <row r="24" spans="7:25" x14ac:dyDescent="0.2">
      <c r="G24" s="9">
        <v>-100.49</v>
      </c>
      <c r="H24" s="3">
        <v>-9.8699999999999992</v>
      </c>
      <c r="I24" s="3">
        <v>7.44</v>
      </c>
      <c r="O24" s="3">
        <v>-7.32</v>
      </c>
      <c r="P24" s="9">
        <v>-95.08</v>
      </c>
    </row>
    <row r="25" spans="7:25" x14ac:dyDescent="0.2">
      <c r="G25" s="9">
        <v>-100.31</v>
      </c>
      <c r="H25" s="3">
        <v>-1.43</v>
      </c>
      <c r="I25" s="3">
        <v>7.52</v>
      </c>
      <c r="O25" s="3">
        <v>-7.39</v>
      </c>
      <c r="P25" s="9">
        <v>-96.01</v>
      </c>
    </row>
    <row r="26" spans="7:25" x14ac:dyDescent="0.2">
      <c r="G26" s="9">
        <v>-99.38</v>
      </c>
      <c r="H26" s="3">
        <v>8.14</v>
      </c>
      <c r="I26" s="3">
        <v>7.59</v>
      </c>
      <c r="O26" s="3">
        <v>-7.48</v>
      </c>
      <c r="P26" s="9">
        <v>-98.06</v>
      </c>
    </row>
    <row r="27" spans="7:25" x14ac:dyDescent="0.2">
      <c r="G27" s="9">
        <v>-95.94</v>
      </c>
      <c r="H27" s="3">
        <v>14.3</v>
      </c>
      <c r="I27" s="3">
        <v>7.63</v>
      </c>
      <c r="O27" s="3">
        <v>-7.58</v>
      </c>
      <c r="P27" s="9">
        <v>-100.15</v>
      </c>
    </row>
    <row r="28" spans="7:25" x14ac:dyDescent="0.2">
      <c r="O28" s="3">
        <v>-7.65</v>
      </c>
      <c r="P28" s="9">
        <v>-100.56</v>
      </c>
    </row>
    <row r="29" spans="7:25" x14ac:dyDescent="0.2">
      <c r="O29" s="3">
        <v>-7.68</v>
      </c>
      <c r="P29" s="9">
        <v>-98.61</v>
      </c>
    </row>
  </sheetData>
  <mergeCells count="1">
    <mergeCell ref="A1:P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Mares</dc:creator>
  <cp:lastModifiedBy>Carlos H.G.</cp:lastModifiedBy>
  <dcterms:created xsi:type="dcterms:W3CDTF">2020-11-19T19:21:08Z</dcterms:created>
  <dcterms:modified xsi:type="dcterms:W3CDTF">2021-01-08T15:51:17Z</dcterms:modified>
</cp:coreProperties>
</file>