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LA system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" i="1" l="1"/>
  <c r="Y5" i="1"/>
  <c r="Y6" i="1"/>
  <c r="Y7" i="1"/>
  <c r="Y8" i="1"/>
  <c r="Y9" i="1"/>
  <c r="Y10" i="1"/>
  <c r="Y3" i="1"/>
  <c r="K8" i="1"/>
  <c r="K4" i="1"/>
  <c r="K5" i="1"/>
  <c r="K6" i="1"/>
  <c r="K7" i="1"/>
  <c r="K3" i="1"/>
  <c r="G4" i="1"/>
  <c r="G5" i="1"/>
  <c r="G6" i="1"/>
  <c r="G7" i="1"/>
  <c r="G8" i="1"/>
  <c r="G3" i="1"/>
  <c r="C4" i="1"/>
  <c r="C5" i="1"/>
  <c r="Q5" i="1" s="1"/>
  <c r="C6" i="1"/>
  <c r="C7" i="1"/>
  <c r="Q7" i="1" s="1"/>
  <c r="C8" i="1"/>
  <c r="C3" i="1"/>
  <c r="W4" i="1"/>
  <c r="W5" i="1"/>
  <c r="W6" i="1"/>
  <c r="W7" i="1"/>
  <c r="W8" i="1"/>
  <c r="W9" i="1"/>
  <c r="W10" i="1"/>
  <c r="W3" i="1"/>
  <c r="Q8" i="1" l="1"/>
  <c r="O8" i="1"/>
  <c r="O7" i="1"/>
  <c r="Q6" i="1"/>
  <c r="O6" i="1"/>
  <c r="O5" i="1"/>
  <c r="Q4" i="1"/>
  <c r="O4" i="1"/>
  <c r="Q3" i="1"/>
  <c r="O3" i="1"/>
</calcChain>
</file>

<file path=xl/sharedStrings.xml><?xml version="1.0" encoding="utf-8"?>
<sst xmlns="http://schemas.openxmlformats.org/spreadsheetml/2006/main" count="14" uniqueCount="13">
  <si>
    <t>Final Kerr Measurements</t>
  </si>
  <si>
    <t>Current</t>
  </si>
  <si>
    <t>Vdc (ave)</t>
  </si>
  <si>
    <t>V1f (ave)</t>
  </si>
  <si>
    <t>Theta k</t>
  </si>
  <si>
    <t>V2f (ave)</t>
  </si>
  <si>
    <t>E k</t>
  </si>
  <si>
    <t>theta k</t>
  </si>
  <si>
    <t>B (kG)</t>
  </si>
  <si>
    <t>Reference</t>
  </si>
  <si>
    <t>theta deg</t>
  </si>
  <si>
    <t>NULL</t>
  </si>
  <si>
    <t>E k deg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</si>
</sst>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4" fillId="0" borderId="0" xfId="0" applyFont="1"/>
    <xf numFmtId="0" fontId="2" fillId="0" borderId="0" xfId="0" applyFont="1"/>
    <xf numFmtId="0" fontId="1" fillId="2" borderId="0" xfId="1"/>
    <xf numFmtId="0" fontId="3" fillId="0" borderId="0" xfId="0" applyFont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B1" workbookViewId="0">
      <selection activeCell="S11" sqref="S11:S12"/>
    </sheetView>
  </sheetViews>
  <sheetFormatPr defaultRowHeight="15" x14ac:dyDescent="0.25"/>
  <cols>
    <col min="3" max="3" width="9.28515625" customWidth="1"/>
    <col min="7" max="7" width="9.140625" customWidth="1"/>
  </cols>
  <sheetData>
    <row r="1" spans="1:25" ht="39" customHeight="1" x14ac:dyDescent="0.45">
      <c r="A1" s="1" t="s">
        <v>0</v>
      </c>
      <c r="F1" s="4" t="s">
        <v>11</v>
      </c>
      <c r="U1" s="3" t="s">
        <v>9</v>
      </c>
    </row>
    <row r="2" spans="1:25" x14ac:dyDescent="0.25">
      <c r="A2" s="2" t="s">
        <v>1</v>
      </c>
      <c r="C2" t="s">
        <v>2</v>
      </c>
      <c r="D2">
        <v>1</v>
      </c>
      <c r="E2">
        <v>2</v>
      </c>
      <c r="F2">
        <v>3</v>
      </c>
      <c r="G2" t="s">
        <v>3</v>
      </c>
      <c r="H2">
        <v>1</v>
      </c>
      <c r="I2">
        <v>2</v>
      </c>
      <c r="J2">
        <v>3</v>
      </c>
      <c r="K2" t="s">
        <v>5</v>
      </c>
      <c r="L2">
        <v>1</v>
      </c>
      <c r="M2">
        <v>2</v>
      </c>
      <c r="N2">
        <v>3</v>
      </c>
      <c r="O2" t="s">
        <v>4</v>
      </c>
      <c r="Q2" t="s">
        <v>6</v>
      </c>
      <c r="U2" s="3" t="s">
        <v>8</v>
      </c>
      <c r="V2" s="3" t="s">
        <v>7</v>
      </c>
      <c r="W2" s="3" t="s">
        <v>10</v>
      </c>
      <c r="X2" s="3" t="s">
        <v>6</v>
      </c>
      <c r="Y2" s="3" t="s">
        <v>12</v>
      </c>
    </row>
    <row r="3" spans="1:25" x14ac:dyDescent="0.25">
      <c r="A3">
        <v>0</v>
      </c>
      <c r="C3">
        <f>AVERAGE(D3:F3)</f>
        <v>7.1003333333333343</v>
      </c>
      <c r="D3">
        <v>7.1050000000000004</v>
      </c>
      <c r="E3">
        <v>7.0970000000000004</v>
      </c>
      <c r="F3">
        <v>7.0990000000000002</v>
      </c>
      <c r="G3">
        <f>AVERAGE(H3:J3)</f>
        <v>1.0666666666666667</v>
      </c>
      <c r="H3">
        <v>1.0669999999999999</v>
      </c>
      <c r="I3">
        <v>1.0660000000000001</v>
      </c>
      <c r="J3">
        <v>1.0669999999999999</v>
      </c>
      <c r="K3">
        <f>AVERAGE(L3:N3)</f>
        <v>0.83700000000000008</v>
      </c>
      <c r="L3">
        <v>0.83699999999999997</v>
      </c>
      <c r="M3">
        <v>0.83699999999999997</v>
      </c>
      <c r="N3">
        <v>0.83699999999999997</v>
      </c>
      <c r="O3">
        <f>(($K3)/($C3*1000))*((SQRT(2))/(4*0.4317827))</f>
        <v>9.652426185163998E-5</v>
      </c>
      <c r="Q3">
        <f>(($G3)/($C3*1000))*((SQRT(2))/(4*0.51910983))</f>
        <v>1.0231651508254298E-4</v>
      </c>
      <c r="U3" s="3">
        <v>0.20613650104754253</v>
      </c>
      <c r="V3" s="3">
        <v>2.8992655433169139E-3</v>
      </c>
      <c r="W3" s="3">
        <f>$V3*(180/(PI()))</f>
        <v>0.16611567931976273</v>
      </c>
      <c r="X3" s="3">
        <v>1.12872844173713E-4</v>
      </c>
      <c r="Y3" s="3">
        <f>(X3)*(180/PI())</f>
        <v>6.4671375927915584E-3</v>
      </c>
    </row>
    <row r="4" spans="1:25" x14ac:dyDescent="0.25">
      <c r="A4">
        <v>0</v>
      </c>
      <c r="C4">
        <f>AVERAGE(D4:F4)</f>
        <v>7.0970000000000004</v>
      </c>
      <c r="D4">
        <v>7.101</v>
      </c>
      <c r="E4">
        <v>7.1</v>
      </c>
      <c r="F4">
        <v>7.09</v>
      </c>
      <c r="G4">
        <f t="shared" ref="G4:G13" si="0">AVERAGE(H4:J4)</f>
        <v>1.0673333333333332</v>
      </c>
      <c r="H4">
        <v>1.0660000000000001</v>
      </c>
      <c r="I4">
        <v>1.0669999999999999</v>
      </c>
      <c r="J4">
        <v>1.069</v>
      </c>
      <c r="K4">
        <f t="shared" ref="K4:K13" si="1">AVERAGE(L4:N4)</f>
        <v>0.83633333333333326</v>
      </c>
      <c r="L4">
        <v>0.83699999999999997</v>
      </c>
      <c r="M4">
        <v>0.83699999999999997</v>
      </c>
      <c r="N4">
        <v>0.83499999999999996</v>
      </c>
      <c r="O4">
        <f t="shared" ref="O4:O13" si="2">(($K4)/($C4*1000))*((SQRT(2))/(4*0.4317827))</f>
        <v>9.649268032024969E-5</v>
      </c>
      <c r="Q4">
        <f t="shared" ref="P4:Q13" si="3">(($G4)/($C4*1000))*((SQRT(2))/(4*0.51910983))</f>
        <v>1.0242854916763452E-4</v>
      </c>
      <c r="U4" s="3">
        <v>0.76535878545591962</v>
      </c>
      <c r="V4" s="3">
        <v>2.9068506869035873E-3</v>
      </c>
      <c r="W4" s="3">
        <f t="shared" ref="W4:W10" si="4">$V4*(180/(PI()))</f>
        <v>0.16655027603427983</v>
      </c>
      <c r="X4" s="3">
        <v>1.1095034918239943E-4</v>
      </c>
      <c r="Y4" s="3">
        <f t="shared" ref="Y4:Y10" si="5">(X4)*(180/PI())</f>
        <v>6.3569867436542513E-3</v>
      </c>
    </row>
    <row r="5" spans="1:25" x14ac:dyDescent="0.25">
      <c r="A5">
        <v>0</v>
      </c>
      <c r="C5">
        <f t="shared" ref="C4:C13" si="6">AVERAGE(D5:F5)</f>
        <v>7.1066666666666665</v>
      </c>
      <c r="D5">
        <v>7.11</v>
      </c>
      <c r="E5">
        <v>7.11</v>
      </c>
      <c r="F5">
        <v>7.1</v>
      </c>
      <c r="G5">
        <f t="shared" si="0"/>
        <v>1.0703333333333334</v>
      </c>
      <c r="H5">
        <v>1.071</v>
      </c>
      <c r="I5">
        <v>1.07</v>
      </c>
      <c r="J5">
        <v>1.07</v>
      </c>
      <c r="K5">
        <f t="shared" si="1"/>
        <v>0.83199999999999996</v>
      </c>
      <c r="L5">
        <v>0.83199999999999996</v>
      </c>
      <c r="M5">
        <v>0.83199999999999996</v>
      </c>
      <c r="N5">
        <v>0.83199999999999996</v>
      </c>
      <c r="O5">
        <f t="shared" si="2"/>
        <v>9.5862146537367863E-5</v>
      </c>
      <c r="Q5">
        <f t="shared" si="3"/>
        <v>1.0257673202743757E-4</v>
      </c>
      <c r="U5" s="3">
        <v>0.93205935957280994</v>
      </c>
      <c r="V5" s="3">
        <v>2.9083017592732444E-3</v>
      </c>
      <c r="W5" s="3">
        <f t="shared" si="4"/>
        <v>0.16663341635682924</v>
      </c>
      <c r="X5" s="3">
        <v>1.0972867107952358E-4</v>
      </c>
      <c r="Y5" s="3">
        <f t="shared" si="5"/>
        <v>6.2869897444359155E-3</v>
      </c>
    </row>
    <row r="6" spans="1:25" x14ac:dyDescent="0.25">
      <c r="A6">
        <v>0</v>
      </c>
      <c r="C6">
        <f t="shared" si="6"/>
        <v>7.0953333333333335</v>
      </c>
      <c r="D6">
        <v>7.09</v>
      </c>
      <c r="E6">
        <v>7.1</v>
      </c>
      <c r="F6">
        <v>7.0960000000000001</v>
      </c>
      <c r="G6">
        <f t="shared" si="0"/>
        <v>1.0613333333333335</v>
      </c>
      <c r="H6">
        <v>1.0609999999999999</v>
      </c>
      <c r="I6">
        <v>1.0620000000000001</v>
      </c>
      <c r="J6">
        <v>1.0609999999999999</v>
      </c>
      <c r="K6">
        <f t="shared" si="1"/>
        <v>0.83399999999999996</v>
      </c>
      <c r="L6">
        <v>0.83399999999999996</v>
      </c>
      <c r="M6">
        <v>0.83399999999999996</v>
      </c>
      <c r="N6">
        <v>0.83399999999999996</v>
      </c>
      <c r="O6">
        <f t="shared" si="2"/>
        <v>9.6246072497731966E-5</v>
      </c>
      <c r="Q6">
        <f t="shared" si="3"/>
        <v>1.0187667327512836E-4</v>
      </c>
      <c r="U6" s="3">
        <v>1.1543474248849594</v>
      </c>
      <c r="V6" s="3">
        <v>2.9094574149220258E-3</v>
      </c>
      <c r="W6" s="3">
        <f t="shared" si="4"/>
        <v>0.16669963054807485</v>
      </c>
      <c r="X6" s="3">
        <v>1.0901220886898132E-4</v>
      </c>
      <c r="Y6" s="3">
        <f t="shared" si="5"/>
        <v>6.2459394835912311E-3</v>
      </c>
    </row>
    <row r="7" spans="1:25" x14ac:dyDescent="0.25">
      <c r="A7">
        <v>0</v>
      </c>
      <c r="C7">
        <f t="shared" si="6"/>
        <v>7.09</v>
      </c>
      <c r="D7">
        <v>7.08</v>
      </c>
      <c r="E7">
        <v>7.1</v>
      </c>
      <c r="F7">
        <v>7.09</v>
      </c>
      <c r="G7">
        <f t="shared" si="0"/>
        <v>1.069</v>
      </c>
      <c r="H7">
        <v>1.0660000000000001</v>
      </c>
      <c r="I7">
        <v>1.071</v>
      </c>
      <c r="J7">
        <v>1.07</v>
      </c>
      <c r="K7">
        <f t="shared" si="1"/>
        <v>0.83966666666666667</v>
      </c>
      <c r="L7">
        <v>0.83899999999999997</v>
      </c>
      <c r="M7">
        <v>0.84099999999999997</v>
      </c>
      <c r="N7">
        <v>0.83899999999999997</v>
      </c>
      <c r="O7">
        <f t="shared" si="2"/>
        <v>9.6972914043966607E-5</v>
      </c>
      <c r="Q7">
        <f t="shared" si="3"/>
        <v>1.0268978005243311E-4</v>
      </c>
      <c r="U7" s="3">
        <v>1.4636256176486051</v>
      </c>
      <c r="V7" s="3">
        <v>2.908804138378308E-3</v>
      </c>
      <c r="W7" s="3">
        <f t="shared" si="4"/>
        <v>0.16666220055926495</v>
      </c>
      <c r="X7" s="3">
        <v>1.0842188120376454E-4</v>
      </c>
      <c r="Y7" s="3">
        <f t="shared" si="5"/>
        <v>6.2121161998444979E-3</v>
      </c>
    </row>
    <row r="8" spans="1:25" x14ac:dyDescent="0.25">
      <c r="A8">
        <v>0</v>
      </c>
      <c r="C8">
        <f t="shared" si="6"/>
        <v>7.085</v>
      </c>
      <c r="D8">
        <v>7.085</v>
      </c>
      <c r="E8">
        <v>7.08</v>
      </c>
      <c r="F8">
        <v>7.09</v>
      </c>
      <c r="G8">
        <f t="shared" si="0"/>
        <v>1.0650000000000002</v>
      </c>
      <c r="H8">
        <v>1.0649999999999999</v>
      </c>
      <c r="I8">
        <v>1.0640000000000001</v>
      </c>
      <c r="J8">
        <v>1.0660000000000001</v>
      </c>
      <c r="K8">
        <f t="shared" si="1"/>
        <v>0.83700000000000008</v>
      </c>
      <c r="L8">
        <v>0.83899999999999997</v>
      </c>
      <c r="M8">
        <v>0.83699999999999997</v>
      </c>
      <c r="N8">
        <v>0.83499999999999996</v>
      </c>
      <c r="O8">
        <f t="shared" si="2"/>
        <v>9.6733159336710571E-5</v>
      </c>
      <c r="Q8">
        <f t="shared" si="3"/>
        <v>1.0237773259873455E-4</v>
      </c>
      <c r="U8" s="3">
        <v>1.9162003063157789</v>
      </c>
      <c r="V8" s="3">
        <v>2.9133440433425405E-3</v>
      </c>
      <c r="W8" s="3">
        <f t="shared" si="4"/>
        <v>0.16692231795310594</v>
      </c>
      <c r="X8" s="3">
        <v>1.0519563489011821E-4</v>
      </c>
      <c r="Y8" s="3">
        <f t="shared" si="5"/>
        <v>6.0272659024029228E-3</v>
      </c>
    </row>
    <row r="9" spans="1:25" x14ac:dyDescent="0.25">
      <c r="U9" s="3">
        <v>2.6131583534211331</v>
      </c>
      <c r="V9" s="3">
        <v>2.9201522934316172E-3</v>
      </c>
      <c r="W9" s="3">
        <f t="shared" si="4"/>
        <v>0.16731240194907962</v>
      </c>
      <c r="X9" s="3">
        <v>1.0190834941359726E-4</v>
      </c>
      <c r="Y9" s="3">
        <f t="shared" si="5"/>
        <v>5.8389183185436205E-3</v>
      </c>
    </row>
    <row r="10" spans="1:25" x14ac:dyDescent="0.25">
      <c r="U10" s="3">
        <v>2.8510146946698858</v>
      </c>
      <c r="V10" s="3">
        <v>2.9205532864381325E-3</v>
      </c>
      <c r="W10" s="3">
        <f t="shared" si="4"/>
        <v>0.16733537715596719</v>
      </c>
      <c r="X10" s="3">
        <v>1.0126176973709147E-4</v>
      </c>
      <c r="Y10" s="3">
        <f t="shared" si="5"/>
        <v>5.8018720319609049E-3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2016-07-28T19:17:31Z</dcterms:created>
  <dcterms:modified xsi:type="dcterms:W3CDTF">2016-07-28T20:16:23Z</dcterms:modified>
</cp:coreProperties>
</file>