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Comparisons MMF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3" i="1"/>
  <c r="B3" i="1"/>
  <c r="O9" i="1" l="1"/>
  <c r="O10" i="1"/>
  <c r="O11" i="1"/>
  <c r="O4" i="1"/>
  <c r="O5" i="1"/>
  <c r="O6" i="1"/>
  <c r="O7" i="1"/>
  <c r="O8" i="1"/>
  <c r="O3" i="1"/>
  <c r="M4" i="1"/>
  <c r="M5" i="1"/>
  <c r="M6" i="1"/>
  <c r="M7" i="1"/>
  <c r="M8" i="1"/>
  <c r="M9" i="1"/>
  <c r="M10" i="1"/>
  <c r="M11" i="1"/>
  <c r="M3" i="1"/>
  <c r="L11" i="1"/>
  <c r="L4" i="1"/>
  <c r="L5" i="1"/>
  <c r="L6" i="1"/>
  <c r="L7" i="1"/>
  <c r="L8" i="1"/>
  <c r="L9" i="1"/>
  <c r="L10" i="1"/>
  <c r="L3" i="1"/>
  <c r="J4" i="1" l="1"/>
  <c r="J5" i="1"/>
  <c r="J6" i="1"/>
  <c r="J7" i="1"/>
  <c r="J8" i="1"/>
  <c r="J9" i="1"/>
  <c r="J10" i="1"/>
  <c r="J11" i="1"/>
  <c r="J3" i="1"/>
  <c r="E4" i="1"/>
  <c r="E5" i="1"/>
  <c r="E6" i="1"/>
  <c r="E7" i="1"/>
  <c r="E8" i="1"/>
  <c r="E9" i="1"/>
  <c r="E10" i="1"/>
  <c r="E11" i="1"/>
  <c r="E3" i="1"/>
  <c r="H4" i="1"/>
  <c r="H5" i="1"/>
  <c r="H6" i="1"/>
  <c r="H7" i="1"/>
  <c r="H8" i="1"/>
  <c r="H9" i="1"/>
  <c r="H10" i="1"/>
  <c r="H11" i="1"/>
  <c r="H3" i="1"/>
  <c r="C4" i="1"/>
  <c r="C3" i="1"/>
  <c r="G4" i="1"/>
  <c r="G5" i="1"/>
  <c r="G6" i="1"/>
  <c r="G7" i="1"/>
  <c r="G8" i="1"/>
  <c r="G9" i="1"/>
  <c r="G10" i="1"/>
  <c r="G11" i="1"/>
  <c r="G3" i="1"/>
  <c r="B4" i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</calcChain>
</file>

<file path=xl/sharedStrings.xml><?xml version="1.0" encoding="utf-8"?>
<sst xmlns="http://schemas.openxmlformats.org/spreadsheetml/2006/main" count="24" uniqueCount="12">
  <si>
    <t>9.30 mm</t>
  </si>
  <si>
    <t>Current</t>
  </si>
  <si>
    <t>B field</t>
  </si>
  <si>
    <t>Theta k</t>
  </si>
  <si>
    <t>7.00mm</t>
  </si>
  <si>
    <t>theta offset</t>
  </si>
  <si>
    <t>mirror</t>
  </si>
  <si>
    <t>Bfield</t>
  </si>
  <si>
    <t xml:space="preserve">Center </t>
  </si>
  <si>
    <t>25 inc.</t>
  </si>
  <si>
    <t>kGauss</t>
  </si>
  <si>
    <t xml:space="preserve">theta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</si>
</sst>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Bench to</a:t>
            </a:r>
            <a:r>
              <a:rPr lang="en-US" sz="1800" b="1" baseline="0"/>
              <a:t> MMF : </a:t>
            </a:r>
            <a:r>
              <a:rPr lang="en-US" sz="1800"/>
              <a:t>Green</a:t>
            </a:r>
            <a:r>
              <a:rPr lang="en-US" sz="1800" baseline="0"/>
              <a:t> Kerr </a:t>
            </a:r>
            <a:r>
              <a:rPr lang="az-Cyrl-AZ" sz="1800" baseline="0">
                <a:latin typeface="Calibri" panose="020F0502020204030204" pitchFamily="34" charset="0"/>
              </a:rPr>
              <a:t>Ө</a:t>
            </a:r>
            <a:r>
              <a:rPr lang="en-US" sz="1800" baseline="0">
                <a:latin typeface="Calibri" panose="020F0502020204030204" pitchFamily="34" charset="0"/>
              </a:rPr>
              <a:t> vs B field</a:t>
            </a:r>
            <a:endParaRPr lang="en-US" sz="1800"/>
          </a:p>
        </c:rich>
      </c:tx>
      <c:layout>
        <c:manualLayout>
          <c:xMode val="edge"/>
          <c:yMode val="edge"/>
          <c:x val="0.2281243580965423"/>
          <c:y val="1.73451528971026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31655825630494E-2"/>
          <c:y val="0.12032885260275221"/>
          <c:w val="0.72869307871949074"/>
          <c:h val="0.73116278353768827"/>
        </c:manualLayout>
      </c:layout>
      <c:scatterChart>
        <c:scatterStyle val="lineMarker"/>
        <c:varyColors val="0"/>
        <c:ser>
          <c:idx val="0"/>
          <c:order val="0"/>
          <c:tx>
            <c:v>Bench Green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329239415725209"/>
                  <c:y val="4.857726840544064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1"/>
                        </a:solidFill>
                      </a:rPr>
                      <a:t>y = 0.000011x + 0.002930</a:t>
                    </a:r>
                    <a:br>
                      <a:rPr lang="en-US" baseline="0">
                        <a:solidFill>
                          <a:schemeClr val="accent1"/>
                        </a:solidFill>
                      </a:rPr>
                    </a:br>
                    <a:r>
                      <a:rPr lang="en-US" baseline="0">
                        <a:solidFill>
                          <a:schemeClr val="accent1"/>
                        </a:solidFill>
                      </a:rPr>
                      <a:t>R² = 0.953481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([1]Sheet1!$C$4:$C$12,[1]Sheet1!$C$15:$C$22)</c:f>
                <c:numCache>
                  <c:formatCode>General</c:formatCode>
                  <c:ptCount val="17"/>
                  <c:pt idx="0">
                    <c:v>4.3031954182230422E-7</c:v>
                  </c:pt>
                  <c:pt idx="1">
                    <c:v>1.9695590532165831E-6</c:v>
                  </c:pt>
                  <c:pt idx="2">
                    <c:v>1.5370918552046718E-6</c:v>
                  </c:pt>
                  <c:pt idx="3">
                    <c:v>4.3079980916729474E-7</c:v>
                  </c:pt>
                  <c:pt idx="4">
                    <c:v>1.5348062526038264E-6</c:v>
                  </c:pt>
                  <c:pt idx="5">
                    <c:v>1.9737970080708177E-6</c:v>
                  </c:pt>
                  <c:pt idx="6">
                    <c:v>1.9802325626231895E-6</c:v>
                  </c:pt>
                  <c:pt idx="7">
                    <c:v>3.5350729999140962E-6</c:v>
                  </c:pt>
                  <c:pt idx="8">
                    <c:v>1.9722809867098526E-6</c:v>
                  </c:pt>
                  <c:pt idx="9">
                    <c:v>1.5460105158376057E-6</c:v>
                  </c:pt>
                  <c:pt idx="10">
                    <c:v>1.9781611648585044E-6</c:v>
                  </c:pt>
                  <c:pt idx="11">
                    <c:v>1.5507284803111324E-6</c:v>
                  </c:pt>
                  <c:pt idx="12">
                    <c:v>0</c:v>
                  </c:pt>
                  <c:pt idx="13">
                    <c:v>1.5567175368721466E-6</c:v>
                  </c:pt>
                  <c:pt idx="14">
                    <c:v>2.0000671837583882E-6</c:v>
                  </c:pt>
                  <c:pt idx="15">
                    <c:v>1.5771116334065138E-6</c:v>
                  </c:pt>
                  <c:pt idx="16">
                    <c:v>2.0353915361911133E-6</c:v>
                  </c:pt>
                </c:numCache>
              </c:numRef>
            </c:plus>
            <c:minus>
              <c:numRef>
                <c:f>([1]Sheet1!$D$4:$D$12,[1]Sheet1!$D$15:$D$22)</c:f>
                <c:numCache>
                  <c:formatCode>General</c:formatCode>
                  <c:ptCount val="17"/>
                  <c:pt idx="0">
                    <c:v>4.3031954182187054E-7</c:v>
                  </c:pt>
                  <c:pt idx="1">
                    <c:v>1.9674892290243336E-6</c:v>
                  </c:pt>
                  <c:pt idx="2">
                    <c:v>1.5354765139936194E-6</c:v>
                  </c:pt>
                  <c:pt idx="3">
                    <c:v>4.3079980916772842E-7</c:v>
                  </c:pt>
                  <c:pt idx="4">
                    <c:v>1.5331897095711457E-6</c:v>
                  </c:pt>
                  <c:pt idx="5">
                    <c:v>1.9717087641440804E-6</c:v>
                  </c:pt>
                  <c:pt idx="6">
                    <c:v>1.9781256887334286E-6</c:v>
                  </c:pt>
                  <c:pt idx="7">
                    <c:v>3.5275120585254865E-6</c:v>
                  </c:pt>
                  <c:pt idx="8">
                    <c:v>1.9702083020180054E-6</c:v>
                  </c:pt>
                  <c:pt idx="9">
                    <c:v>1.5443833836833315E-6</c:v>
                  </c:pt>
                  <c:pt idx="10">
                    <c:v>1.9760792064203898E-6</c:v>
                  </c:pt>
                  <c:pt idx="11">
                    <c:v>1.5490951671046603E-6</c:v>
                  </c:pt>
                  <c:pt idx="12">
                    <c:v>0</c:v>
                  </c:pt>
                  <c:pt idx="13">
                    <c:v>1.5550742440638941E-6</c:v>
                  </c:pt>
                  <c:pt idx="14">
                    <c:v>1.9979479756399368E-6</c:v>
                  </c:pt>
                  <c:pt idx="15">
                    <c:v>1.5754317654217802E-6</c:v>
                  </c:pt>
                  <c:pt idx="16">
                    <c:v>2.0331954099172232E-6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([1]Sheet1!$A$4:$A$12,[1]Sheet1!$A$15:$A$22)</c:f>
              <c:numCache>
                <c:formatCode>General</c:formatCode>
                <c:ptCount val="17"/>
                <c:pt idx="0">
                  <c:v>-0.22477621561489233</c:v>
                </c:pt>
                <c:pt idx="1">
                  <c:v>-0.53052277491522437</c:v>
                </c:pt>
                <c:pt idx="2">
                  <c:v>-0.8389827154174081</c:v>
                </c:pt>
                <c:pt idx="3">
                  <c:v>-1.1478991442165996</c:v>
                </c:pt>
                <c:pt idx="4">
                  <c:v>-1.4544534647503606</c:v>
                </c:pt>
                <c:pt idx="5">
                  <c:v>-1.9024549027079209</c:v>
                </c:pt>
                <c:pt idx="6">
                  <c:v>-2.5913694992876053</c:v>
                </c:pt>
                <c:pt idx="7">
                  <c:v>-2.9320962175481387</c:v>
                </c:pt>
                <c:pt idx="8">
                  <c:v>0</c:v>
                </c:pt>
                <c:pt idx="9">
                  <c:v>0.19495069017963573</c:v>
                </c:pt>
                <c:pt idx="10">
                  <c:v>0.46425291319760675</c:v>
                </c:pt>
                <c:pt idx="11">
                  <c:v>0.72324012707136376</c:v>
                </c:pt>
                <c:pt idx="12">
                  <c:v>1.08030360662305</c:v>
                </c:pt>
                <c:pt idx="13">
                  <c:v>1.359011306139122</c:v>
                </c:pt>
                <c:pt idx="14">
                  <c:v>1.76050911163279</c:v>
                </c:pt>
                <c:pt idx="15">
                  <c:v>2.3692900968280401</c:v>
                </c:pt>
                <c:pt idx="16">
                  <c:v>2.9320962175481387</c:v>
                </c:pt>
              </c:numCache>
            </c:numRef>
          </c:xVal>
          <c:yVal>
            <c:numRef>
              <c:f>([1]Sheet1!$B$4:$B$12,[1]Sheet1!$B$15:$B$22)</c:f>
              <c:numCache>
                <c:formatCode>General</c:formatCode>
                <c:ptCount val="17"/>
                <c:pt idx="0">
                  <c:v>2.9281043974740436E-3</c:v>
                </c:pt>
                <c:pt idx="1">
                  <c:v>2.9255401723355286E-3</c:v>
                </c:pt>
                <c:pt idx="2">
                  <c:v>2.9221918275331468E-3</c:v>
                </c:pt>
                <c:pt idx="3">
                  <c:v>2.917664405144104E-3</c:v>
                </c:pt>
                <c:pt idx="4">
                  <c:v>2.9113349975666111E-3</c:v>
                </c:pt>
                <c:pt idx="5">
                  <c:v>2.9084746868943741E-3</c:v>
                </c:pt>
                <c:pt idx="6">
                  <c:v>2.8996239812738253E-3</c:v>
                </c:pt>
                <c:pt idx="7">
                  <c:v>2.8891231493561598E-3</c:v>
                </c:pt>
                <c:pt idx="8">
                  <c:v>2.9307148870301183E-3</c:v>
                </c:pt>
                <c:pt idx="9">
                  <c:v>2.934774468953591E-3</c:v>
                </c:pt>
                <c:pt idx="10">
                  <c:v>2.9362987103937867E-3</c:v>
                </c:pt>
                <c:pt idx="11">
                  <c:v>2.9415374668906279E-3</c:v>
                </c:pt>
                <c:pt idx="12">
                  <c:v>2.944646915972955E-3</c:v>
                </c:pt>
                <c:pt idx="13">
                  <c:v>2.9462933630038848E-3</c:v>
                </c:pt>
                <c:pt idx="14">
                  <c:v>2.9524259618057087E-3</c:v>
                </c:pt>
                <c:pt idx="15">
                  <c:v>2.9581274099638602E-3</c:v>
                </c:pt>
                <c:pt idx="16">
                  <c:v>2.9499486997308223E-3</c:v>
                </c:pt>
              </c:numCache>
            </c:numRef>
          </c:yVal>
          <c:smooth val="0"/>
        </c:ser>
        <c:ser>
          <c:idx val="1"/>
          <c:order val="1"/>
          <c:tx>
            <c:v>Bench Green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757132260641332"/>
                  <c:y val="-8.84759253249526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y = 0.000010x + 0.002896</a:t>
                    </a:r>
                    <a:br>
                      <a:rPr lang="en-US" baseline="0">
                        <a:solidFill>
                          <a:schemeClr val="accent2"/>
                        </a:solidFill>
                      </a:rPr>
                    </a:br>
                    <a:r>
                      <a:rPr lang="en-US" baseline="0">
                        <a:solidFill>
                          <a:schemeClr val="accent2"/>
                        </a:solidFill>
                      </a:rPr>
                      <a:t>R² = 0.973924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([1]Sheet1!$J$4:$J$11,[1]Sheet1!$J$13,[1]Sheet1!$J$15:$J$22)</c:f>
                <c:numCache>
                  <c:formatCode>General</c:formatCode>
                  <c:ptCount val="17"/>
                  <c:pt idx="0">
                    <c:v>4.3517094590155014E-7</c:v>
                  </c:pt>
                  <c:pt idx="1">
                    <c:v>4.3566210949702242E-7</c:v>
                  </c:pt>
                  <c:pt idx="2">
                    <c:v>7.4527528068748031E-7</c:v>
                  </c:pt>
                  <c:pt idx="3">
                    <c:v>9.0091884300414621E-7</c:v>
                  </c:pt>
                  <c:pt idx="4">
                    <c:v>4.1023906931008866E-7</c:v>
                  </c:pt>
                  <c:pt idx="5">
                    <c:v>9.7456226193660261E-7</c:v>
                  </c:pt>
                  <c:pt idx="6">
                    <c:v>1.6329111518710755E-6</c:v>
                  </c:pt>
                  <c:pt idx="7">
                    <c:v>1.5442487371498254E-6</c:v>
                  </c:pt>
                  <c:pt idx="8">
                    <c:v>2.6720341543594664E-7</c:v>
                  </c:pt>
                  <c:pt idx="9">
                    <c:v>8.452830293774645E-7</c:v>
                  </c:pt>
                  <c:pt idx="10">
                    <c:v>1.2537338798879541E-6</c:v>
                  </c:pt>
                  <c:pt idx="11">
                    <c:v>1.2959816826424095E-6</c:v>
                  </c:pt>
                  <c:pt idx="12">
                    <c:v>2.1892961269845759E-6</c:v>
                  </c:pt>
                  <c:pt idx="13">
                    <c:v>1.775858961290417E-6</c:v>
                  </c:pt>
                  <c:pt idx="14">
                    <c:v>1.1096332209032354E-6</c:v>
                  </c:pt>
                  <c:pt idx="15">
                    <c:v>8.5022890563765663E-7</c:v>
                  </c:pt>
                  <c:pt idx="16">
                    <c:v>1.1180293855322411E-6</c:v>
                  </c:pt>
                </c:numCache>
              </c:numRef>
            </c:plus>
            <c:minus>
              <c:numRef>
                <c:f>([1]Sheet1!$K$4:$K$11,[1]Sheet1!$K$13,[1]Sheet1!$K$15:$K$22)</c:f>
                <c:numCache>
                  <c:formatCode>General</c:formatCode>
                  <c:ptCount val="17"/>
                  <c:pt idx="0">
                    <c:v>4.3517094590111646E-7</c:v>
                  </c:pt>
                  <c:pt idx="1">
                    <c:v>4.3566210949702242E-7</c:v>
                  </c:pt>
                  <c:pt idx="2">
                    <c:v>7.4511667338007098E-7</c:v>
                  </c:pt>
                  <c:pt idx="3">
                    <c:v>9.0063105623143513E-7</c:v>
                  </c:pt>
                  <c:pt idx="4">
                    <c:v>4.1012338696964565E-7</c:v>
                  </c:pt>
                  <c:pt idx="5">
                    <c:v>9.7420243386865321E-7</c:v>
                  </c:pt>
                  <c:pt idx="6">
                    <c:v>1.6319363515169237E-6</c:v>
                  </c:pt>
                  <c:pt idx="7">
                    <c:v>1.543083587871117E-6</c:v>
                  </c:pt>
                  <c:pt idx="8">
                    <c:v>2.6715411587715371E-7</c:v>
                  </c:pt>
                  <c:pt idx="9">
                    <c:v>8.4504456219006152E-7</c:v>
                  </c:pt>
                  <c:pt idx="10">
                    <c:v>1.2530258643281451E-6</c:v>
                  </c:pt>
                  <c:pt idx="11">
                    <c:v>1.2952112611016101E-6</c:v>
                  </c:pt>
                  <c:pt idx="12">
                    <c:v>2.186638537811543E-6</c:v>
                  </c:pt>
                  <c:pt idx="13">
                    <c:v>1.7742052743838221E-6</c:v>
                  </c:pt>
                  <c:pt idx="14">
                    <c:v>1.1091141591409136E-6</c:v>
                  </c:pt>
                  <c:pt idx="15">
                    <c:v>8.4998631782236961E-7</c:v>
                  </c:pt>
                  <c:pt idx="16">
                    <c:v>1.1171576019953881E-6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([1]Sheet1!$H$4:$H$11,[1]Sheet1!$H$13,[1]Sheet1!$H$15:$H$22)</c:f>
              <c:numCache>
                <c:formatCode>General</c:formatCode>
                <c:ptCount val="17"/>
                <c:pt idx="0">
                  <c:v>0.20613650104754253</c:v>
                </c:pt>
                <c:pt idx="1">
                  <c:v>0.76535878545591962</c:v>
                </c:pt>
                <c:pt idx="2">
                  <c:v>0.93205935957280994</c:v>
                </c:pt>
                <c:pt idx="3">
                  <c:v>1.1543474248849594</c:v>
                </c:pt>
                <c:pt idx="4">
                  <c:v>1.4636256176486051</c:v>
                </c:pt>
                <c:pt idx="5">
                  <c:v>1.9162003063157789</c:v>
                </c:pt>
                <c:pt idx="6">
                  <c:v>2.6131583534211331</c:v>
                </c:pt>
                <c:pt idx="7">
                  <c:v>2.8510146946698858</c:v>
                </c:pt>
                <c:pt idx="8">
                  <c:v>0</c:v>
                </c:pt>
                <c:pt idx="9">
                  <c:v>-0.24573646702910656</c:v>
                </c:pt>
                <c:pt idx="10">
                  <c:v>-0.92731055898441106</c:v>
                </c:pt>
                <c:pt idx="11">
                  <c:v>-1.1478991442165996</c:v>
                </c:pt>
                <c:pt idx="12">
                  <c:v>-1.4544534647503606</c:v>
                </c:pt>
                <c:pt idx="13">
                  <c:v>-1.9024549027079209</c:v>
                </c:pt>
                <c:pt idx="14">
                  <c:v>-2.5913694992876053</c:v>
                </c:pt>
                <c:pt idx="15">
                  <c:v>-2.8252270511296085</c:v>
                </c:pt>
                <c:pt idx="16">
                  <c:v>-2.9899345243513897</c:v>
                </c:pt>
              </c:numCache>
            </c:numRef>
          </c:xVal>
          <c:yVal>
            <c:numRef>
              <c:f>([1]Sheet1!$I$4:$I$11,[1]Sheet1!$I$13,[1]Sheet1!$I$15:$I$22)</c:f>
              <c:numCache>
                <c:formatCode>General</c:formatCode>
                <c:ptCount val="17"/>
                <c:pt idx="0">
                  <c:v>2.8992655433169139E-3</c:v>
                </c:pt>
                <c:pt idx="1">
                  <c:v>2.9068506869035873E-3</c:v>
                </c:pt>
                <c:pt idx="2">
                  <c:v>2.9083017592732444E-3</c:v>
                </c:pt>
                <c:pt idx="3">
                  <c:v>2.9094574149220258E-3</c:v>
                </c:pt>
                <c:pt idx="4">
                  <c:v>2.908804138378308E-3</c:v>
                </c:pt>
                <c:pt idx="5">
                  <c:v>2.9133440433425405E-3</c:v>
                </c:pt>
                <c:pt idx="6">
                  <c:v>2.9201522934316172E-3</c:v>
                </c:pt>
                <c:pt idx="7">
                  <c:v>2.9205532864381325E-3</c:v>
                </c:pt>
                <c:pt idx="8">
                  <c:v>2.8959485087430362E-3</c:v>
                </c:pt>
                <c:pt idx="9">
                  <c:v>2.8959185075394115E-3</c:v>
                </c:pt>
                <c:pt idx="10">
                  <c:v>2.890216280675287E-3</c:v>
                </c:pt>
                <c:pt idx="11">
                  <c:v>2.8868880784367608E-3</c:v>
                </c:pt>
                <c:pt idx="12">
                  <c:v>2.8817301291498587E-3</c:v>
                </c:pt>
                <c:pt idx="13">
                  <c:v>2.8713082850456671E-3</c:v>
                </c:pt>
                <c:pt idx="14">
                  <c:v>2.8635481415255882E-3</c:v>
                </c:pt>
                <c:pt idx="15">
                  <c:v>2.8632559260008471E-3</c:v>
                </c:pt>
                <c:pt idx="16">
                  <c:v>2.8654246721655095E-3</c:v>
                </c:pt>
              </c:numCache>
            </c:numRef>
          </c:yVal>
          <c:smooth val="0"/>
        </c:ser>
        <c:ser>
          <c:idx val="2"/>
          <c:order val="2"/>
          <c:tx>
            <c:v>Bench Mirror Offset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796088668264293"/>
                  <c:y val="5.297419167506448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([1]Sheet1!$R$4:$R$10,[1]Sheet1!$R$11,[1]Sheet1!$R$13,[1]Sheet1!$R$15:$R$21)</c:f>
                <c:numCache>
                  <c:formatCode>General</c:formatCode>
                  <c:ptCount val="16"/>
                  <c:pt idx="0">
                    <c:v>9.8623522902649072E-7</c:v>
                  </c:pt>
                  <c:pt idx="1">
                    <c:v>3.6259324970987911E-6</c:v>
                  </c:pt>
                  <c:pt idx="2">
                    <c:v>2.8302423665670269E-6</c:v>
                  </c:pt>
                  <c:pt idx="3">
                    <c:v>2.9990866633380214E-6</c:v>
                  </c:pt>
                  <c:pt idx="4">
                    <c:v>9.8580340625493978E-7</c:v>
                  </c:pt>
                  <c:pt idx="5">
                    <c:v>1.9082690998111287E-6</c:v>
                  </c:pt>
                  <c:pt idx="6">
                    <c:v>1.9206988027121834E-6</c:v>
                  </c:pt>
                  <c:pt idx="7">
                    <c:v>2.236325633072668E-6</c:v>
                  </c:pt>
                  <c:pt idx="8">
                    <c:v>3.3324074615935333E-6</c:v>
                  </c:pt>
                  <c:pt idx="9">
                    <c:v>1.2216037061293927E-6</c:v>
                  </c:pt>
                  <c:pt idx="10">
                    <c:v>3.0649463492785599E-6</c:v>
                  </c:pt>
                  <c:pt idx="11">
                    <c:v>2.2181667035038773E-6</c:v>
                  </c:pt>
                  <c:pt idx="12">
                    <c:v>1.9241813576029165E-6</c:v>
                  </c:pt>
                  <c:pt idx="13">
                    <c:v>1.7696756364339421E-6</c:v>
                  </c:pt>
                  <c:pt idx="14">
                    <c:v>9.8403731434160147E-7</c:v>
                  </c:pt>
                  <c:pt idx="15">
                    <c:v>1.1543144808573262E-6</c:v>
                  </c:pt>
                </c:numCache>
              </c:numRef>
            </c:plus>
            <c:minus>
              <c:numRef>
                <c:f>([1]Sheet1!$R$4:$R$11,[1]Sheet1!$R$13,[1]Sheet1!$R$15:$R$21)</c:f>
                <c:numCache>
                  <c:formatCode>General</c:formatCode>
                  <c:ptCount val="16"/>
                  <c:pt idx="0">
                    <c:v>9.8623522902649072E-7</c:v>
                  </c:pt>
                  <c:pt idx="1">
                    <c:v>3.6259324970987911E-6</c:v>
                  </c:pt>
                  <c:pt idx="2">
                    <c:v>2.8302423665670269E-6</c:v>
                  </c:pt>
                  <c:pt idx="3">
                    <c:v>2.9990866633380214E-6</c:v>
                  </c:pt>
                  <c:pt idx="4">
                    <c:v>9.8580340625493978E-7</c:v>
                  </c:pt>
                  <c:pt idx="5">
                    <c:v>1.9082690998111287E-6</c:v>
                  </c:pt>
                  <c:pt idx="6">
                    <c:v>1.9206988027121834E-6</c:v>
                  </c:pt>
                  <c:pt idx="7">
                    <c:v>2.236325633072668E-6</c:v>
                  </c:pt>
                  <c:pt idx="8">
                    <c:v>3.3324074615935333E-6</c:v>
                  </c:pt>
                  <c:pt idx="9">
                    <c:v>1.2216037061293927E-6</c:v>
                  </c:pt>
                  <c:pt idx="10">
                    <c:v>3.0649463492785599E-6</c:v>
                  </c:pt>
                  <c:pt idx="11">
                    <c:v>2.2181667035038773E-6</c:v>
                  </c:pt>
                  <c:pt idx="12">
                    <c:v>1.9241813576029165E-6</c:v>
                  </c:pt>
                  <c:pt idx="13">
                    <c:v>1.7696756364339421E-6</c:v>
                  </c:pt>
                  <c:pt idx="14">
                    <c:v>9.8403731434160147E-7</c:v>
                  </c:pt>
                  <c:pt idx="15">
                    <c:v>1.1543144808573262E-6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([1]Sheet1!$O$4:$O$11,[1]Sheet1!$O$13,[1]Sheet1!$O$15:$O$21)</c:f>
              <c:numCache>
                <c:formatCode>General</c:formatCode>
                <c:ptCount val="16"/>
                <c:pt idx="0">
                  <c:v>0.14416841430664068</c:v>
                </c:pt>
                <c:pt idx="1">
                  <c:v>0.54935036637492374</c:v>
                </c:pt>
                <c:pt idx="2">
                  <c:v>0.65649874074074077</c:v>
                </c:pt>
                <c:pt idx="3">
                  <c:v>0.79143475193445634</c:v>
                </c:pt>
                <c:pt idx="4">
                  <c:v>0.96627607062359144</c:v>
                </c:pt>
                <c:pt idx="5">
                  <c:v>1.201008984910837</c:v>
                </c:pt>
                <c:pt idx="6">
                  <c:v>1.5303406705539362</c:v>
                </c:pt>
                <c:pt idx="7">
                  <c:v>1.6896887520000001</c:v>
                </c:pt>
                <c:pt idx="8">
                  <c:v>0</c:v>
                </c:pt>
                <c:pt idx="9">
                  <c:v>-0.14953013516819977</c:v>
                </c:pt>
                <c:pt idx="10">
                  <c:v>-0.56647493892046985</c:v>
                </c:pt>
                <c:pt idx="11">
                  <c:v>-0.81871438052776313</c:v>
                </c:pt>
                <c:pt idx="12">
                  <c:v>-1.0022925993447369</c:v>
                </c:pt>
                <c:pt idx="13">
                  <c:v>-1.2505017578500335</c:v>
                </c:pt>
                <c:pt idx="14">
                  <c:v>-1.601748176259236</c:v>
                </c:pt>
                <c:pt idx="15">
                  <c:v>-1.7128114221220538</c:v>
                </c:pt>
              </c:numCache>
            </c:numRef>
          </c:xVal>
          <c:yVal>
            <c:numRef>
              <c:f>([1]Sheet1!$V$4:$V$11,[1]Sheet1!$V$13,[1]Sheet1!$V$15:$V$21)</c:f>
              <c:numCache>
                <c:formatCode>General</c:formatCode>
                <c:ptCount val="16"/>
                <c:pt idx="0">
                  <c:v>2.8076629465953219E-3</c:v>
                </c:pt>
                <c:pt idx="1">
                  <c:v>2.8073164028217037E-3</c:v>
                </c:pt>
                <c:pt idx="2">
                  <c:v>2.8047385175305872E-3</c:v>
                </c:pt>
                <c:pt idx="3">
                  <c:v>2.8068600720144235E-3</c:v>
                </c:pt>
                <c:pt idx="4">
                  <c:v>2.8061626610670107E-3</c:v>
                </c:pt>
                <c:pt idx="5">
                  <c:v>2.8074655075675894E-3</c:v>
                </c:pt>
                <c:pt idx="6">
                  <c:v>2.8066765545440219E-3</c:v>
                </c:pt>
                <c:pt idx="7">
                  <c:v>2.805828180726464E-3</c:v>
                </c:pt>
                <c:pt idx="8">
                  <c:v>2.8126638983563559E-3</c:v>
                </c:pt>
                <c:pt idx="9">
                  <c:v>2.8100383647724578E-3</c:v>
                </c:pt>
                <c:pt idx="10">
                  <c:v>2.8109025933315871E-3</c:v>
                </c:pt>
                <c:pt idx="11">
                  <c:v>2.810048722058154E-3</c:v>
                </c:pt>
                <c:pt idx="12">
                  <c:v>2.8136707674930313E-3</c:v>
                </c:pt>
                <c:pt idx="13">
                  <c:v>2.8129801952647446E-3</c:v>
                </c:pt>
                <c:pt idx="14">
                  <c:v>2.8111598242282275E-3</c:v>
                </c:pt>
                <c:pt idx="15">
                  <c:v>2.8093431433823374E-3</c:v>
                </c:pt>
              </c:numCache>
            </c:numRef>
          </c:yVal>
          <c:smooth val="0"/>
        </c:ser>
        <c:ser>
          <c:idx val="3"/>
          <c:order val="3"/>
          <c:tx>
            <c:v>left center 9.30 mm MMF offset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18311365970558"/>
                  <c:y val="-5.285166902944073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y = 0.000012x + 0.002998</a:t>
                    </a:r>
                    <a:br>
                      <a:rPr lang="en-US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</a:br>
                    <a:r>
                      <a:rPr lang="en-US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R² = 0.723965</a:t>
                    </a:r>
                    <a:endParaRPr lang="en-US">
                      <a:solidFill>
                        <a:schemeClr val="accent4">
                          <a:lumMod val="50000"/>
                        </a:schemeClr>
                      </a:solidFill>
                    </a:endParaRPr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Sheet1!$C$3:$C$11</c:f>
              <c:numCache>
                <c:formatCode>General</c:formatCode>
                <c:ptCount val="9"/>
                <c:pt idx="0">
                  <c:v>3.8277999999999997E-3</c:v>
                </c:pt>
                <c:pt idx="1">
                  <c:v>0.32036780000000004</c:v>
                </c:pt>
                <c:pt idx="2">
                  <c:v>0.63690780000000002</c:v>
                </c:pt>
                <c:pt idx="3">
                  <c:v>0.95344780000000007</c:v>
                </c:pt>
                <c:pt idx="4">
                  <c:v>1.2699878</c:v>
                </c:pt>
                <c:pt idx="5">
                  <c:v>1.5865278</c:v>
                </c:pt>
                <c:pt idx="6">
                  <c:v>1.9030678000000001</c:v>
                </c:pt>
                <c:pt idx="7">
                  <c:v>2.2196078000000004</c:v>
                </c:pt>
                <c:pt idx="8">
                  <c:v>2.5361478000000002</c:v>
                </c:pt>
              </c:numCache>
            </c:numRef>
          </c:xVal>
          <c:yVal>
            <c:numRef>
              <c:f>Sheet1!$E$3:$E$11</c:f>
              <c:numCache>
                <c:formatCode>General</c:formatCode>
                <c:ptCount val="9"/>
                <c:pt idx="0">
                  <c:v>2.9873286318852039E-3</c:v>
                </c:pt>
                <c:pt idx="1">
                  <c:v>3.0027946392374421E-3</c:v>
                </c:pt>
                <c:pt idx="2">
                  <c:v>3.010083788865579E-3</c:v>
                </c:pt>
                <c:pt idx="3">
                  <c:v>3.0166597686760496E-3</c:v>
                </c:pt>
                <c:pt idx="4">
                  <c:v>3.0216825040010296E-3</c:v>
                </c:pt>
                <c:pt idx="5">
                  <c:v>3.0171907114509046E-3</c:v>
                </c:pt>
                <c:pt idx="6">
                  <c:v>3.016712052911502E-3</c:v>
                </c:pt>
                <c:pt idx="7">
                  <c:v>3.0187245611629776E-3</c:v>
                </c:pt>
                <c:pt idx="8">
                  <c:v>3.0272769994785058E-3</c:v>
                </c:pt>
              </c:numCache>
            </c:numRef>
          </c:yVal>
          <c:smooth val="0"/>
        </c:ser>
        <c:ser>
          <c:idx val="4"/>
          <c:order val="4"/>
          <c:tx>
            <c:v>left side 7.00 mm MMF offset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197606413328769"/>
                  <c:y val="-4.305099606583884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y = 0.000014x + 0.003064</a:t>
                    </a:r>
                    <a:b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</a:br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R² = 0.878042</a:t>
                    </a:r>
                    <a:endParaRPr lang="en-US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Sheet1!$H$3:$H$11</c:f>
              <c:numCache>
                <c:formatCode>General</c:formatCode>
                <c:ptCount val="9"/>
                <c:pt idx="0">
                  <c:v>3.8277999999999997E-3</c:v>
                </c:pt>
                <c:pt idx="1">
                  <c:v>0.32036780000000004</c:v>
                </c:pt>
                <c:pt idx="2">
                  <c:v>0.63690780000000002</c:v>
                </c:pt>
                <c:pt idx="3">
                  <c:v>0.95344780000000007</c:v>
                </c:pt>
                <c:pt idx="4">
                  <c:v>1.2699878</c:v>
                </c:pt>
                <c:pt idx="5">
                  <c:v>1.5865278</c:v>
                </c:pt>
                <c:pt idx="6">
                  <c:v>1.9030678000000001</c:v>
                </c:pt>
                <c:pt idx="7">
                  <c:v>2.2196078000000004</c:v>
                </c:pt>
                <c:pt idx="8">
                  <c:v>2.5361478000000002</c:v>
                </c:pt>
              </c:numCache>
            </c:numRef>
          </c:xVal>
          <c:yVal>
            <c:numRef>
              <c:f>Sheet1!$J$3:$J$11</c:f>
              <c:numCache>
                <c:formatCode>General</c:formatCode>
                <c:ptCount val="9"/>
                <c:pt idx="0">
                  <c:v>3.0572803855743831E-3</c:v>
                </c:pt>
                <c:pt idx="1">
                  <c:v>3.0689425298721733E-3</c:v>
                </c:pt>
                <c:pt idx="2">
                  <c:v>3.0744552444837078E-3</c:v>
                </c:pt>
                <c:pt idx="3">
                  <c:v>3.083827116920573E-3</c:v>
                </c:pt>
                <c:pt idx="4">
                  <c:v>3.0885567380548045E-3</c:v>
                </c:pt>
                <c:pt idx="5">
                  <c:v>3.0879521472014374E-3</c:v>
                </c:pt>
                <c:pt idx="6">
                  <c:v>3.085219916458362E-3</c:v>
                </c:pt>
                <c:pt idx="7">
                  <c:v>3.0969435652514758E-3</c:v>
                </c:pt>
                <c:pt idx="8">
                  <c:v>3.0978933830917901E-3</c:v>
                </c:pt>
              </c:numCache>
            </c:numRef>
          </c:yVal>
          <c:smooth val="0"/>
        </c:ser>
        <c:ser>
          <c:idx val="5"/>
          <c:order val="5"/>
          <c:tx>
            <c:v>12.8 mm center 25 inc offset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190360036517174"/>
                  <c:y val="0.1331966909776191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6"/>
                        </a:solidFill>
                      </a:rPr>
                      <a:t>y = 0.000046x + 0.002790</a:t>
                    </a:r>
                    <a:br>
                      <a:rPr lang="en-US" baseline="0">
                        <a:solidFill>
                          <a:schemeClr val="accent6"/>
                        </a:solidFill>
                      </a:rPr>
                    </a:br>
                    <a:r>
                      <a:rPr lang="en-US" baseline="0">
                        <a:solidFill>
                          <a:schemeClr val="accent6"/>
                        </a:solidFill>
                      </a:rPr>
                      <a:t>R² = 0.812072</a:t>
                    </a:r>
                    <a:endParaRPr lang="en-US">
                      <a:solidFill>
                        <a:schemeClr val="accent6"/>
                      </a:solidFill>
                    </a:endParaRPr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Sheet1!$R$3:$R$19</c:f>
              <c:numCache>
                <c:formatCode>General</c:formatCode>
                <c:ptCount val="17"/>
                <c:pt idx="0">
                  <c:v>3.8277999999999997E-3</c:v>
                </c:pt>
                <c:pt idx="1">
                  <c:v>0.16209780000000001</c:v>
                </c:pt>
                <c:pt idx="2">
                  <c:v>0.32036780000000004</c:v>
                </c:pt>
                <c:pt idx="3">
                  <c:v>0.4786378</c:v>
                </c:pt>
                <c:pt idx="4">
                  <c:v>0.63690780000000002</c:v>
                </c:pt>
                <c:pt idx="5">
                  <c:v>0.79517780000000005</c:v>
                </c:pt>
                <c:pt idx="6">
                  <c:v>0.95344780000000007</c:v>
                </c:pt>
                <c:pt idx="7">
                  <c:v>1.1117178000000001</c:v>
                </c:pt>
                <c:pt idx="8">
                  <c:v>1.2699878</c:v>
                </c:pt>
                <c:pt idx="9">
                  <c:v>1.4282578000000001</c:v>
                </c:pt>
                <c:pt idx="10">
                  <c:v>1.5865278</c:v>
                </c:pt>
                <c:pt idx="11">
                  <c:v>1.7447978</c:v>
                </c:pt>
                <c:pt idx="12">
                  <c:v>1.9030678000000001</c:v>
                </c:pt>
                <c:pt idx="13">
                  <c:v>2.0613378000000004</c:v>
                </c:pt>
                <c:pt idx="14">
                  <c:v>2.2196078000000004</c:v>
                </c:pt>
                <c:pt idx="15">
                  <c:v>2.3778778000000003</c:v>
                </c:pt>
                <c:pt idx="16">
                  <c:v>2.5361478000000002</c:v>
                </c:pt>
              </c:numCache>
            </c:numRef>
          </c:xVal>
          <c:yVal>
            <c:numRef>
              <c:f>Sheet1!$T$3:$T$19</c:f>
              <c:numCache>
                <c:formatCode>General</c:formatCode>
                <c:ptCount val="17"/>
                <c:pt idx="0">
                  <c:v>2.7997659073159438E-3</c:v>
                </c:pt>
                <c:pt idx="1">
                  <c:v>2.8068184524764291E-3</c:v>
                </c:pt>
                <c:pt idx="2">
                  <c:v>2.810266992109507E-3</c:v>
                </c:pt>
                <c:pt idx="3">
                  <c:v>2.809710769497706E-3</c:v>
                </c:pt>
                <c:pt idx="4">
                  <c:v>2.8051961552589223E-3</c:v>
                </c:pt>
                <c:pt idx="5">
                  <c:v>2.801215011467911E-3</c:v>
                </c:pt>
                <c:pt idx="6">
                  <c:v>2.8088475951441815E-3</c:v>
                </c:pt>
                <c:pt idx="7">
                  <c:v>2.8252427871963961E-3</c:v>
                </c:pt>
                <c:pt idx="8">
                  <c:v>2.8541229674410493E-3</c:v>
                </c:pt>
                <c:pt idx="9">
                  <c:v>2.8737324016021421E-3</c:v>
                </c:pt>
                <c:pt idx="10">
                  <c:v>2.8692128458869537E-3</c:v>
                </c:pt>
                <c:pt idx="11">
                  <c:v>2.873812693351554E-3</c:v>
                </c:pt>
                <c:pt idx="12">
                  <c:v>2.8964970829110388E-3</c:v>
                </c:pt>
                <c:pt idx="13">
                  <c:v>2.9080191110689249E-3</c:v>
                </c:pt>
                <c:pt idx="14">
                  <c:v>2.9070634422907748E-3</c:v>
                </c:pt>
                <c:pt idx="15">
                  <c:v>2.8839666990386195E-3</c:v>
                </c:pt>
                <c:pt idx="16">
                  <c:v>2.8717255510997759E-3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73744"/>
        <c:axId val="368874528"/>
      </c:scatterChart>
      <c:valAx>
        <c:axId val="36887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B</a:t>
                </a:r>
                <a:r>
                  <a:rPr lang="en-US" sz="1800" baseline="0"/>
                  <a:t> field (kG)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35557001027045532"/>
              <c:y val="0.88966448608240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74528"/>
        <c:crosses val="autoZero"/>
        <c:crossBetween val="midCat"/>
      </c:valAx>
      <c:valAx>
        <c:axId val="368874528"/>
        <c:scaling>
          <c:orientation val="minMax"/>
          <c:min val="2.7500000000000007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Kerr</a:t>
                </a:r>
                <a:r>
                  <a:rPr lang="en-US" sz="1800" baseline="0"/>
                  <a:t> </a:t>
                </a:r>
                <a:r>
                  <a:rPr lang="az-Cyrl-AZ" sz="1800" baseline="0">
                    <a:latin typeface="Calibri" panose="020F0502020204030204" pitchFamily="34" charset="0"/>
                  </a:rPr>
                  <a:t>Ө</a:t>
                </a:r>
                <a:r>
                  <a:rPr lang="en-US" sz="1800" baseline="0">
                    <a:latin typeface="Calibri" panose="020F0502020204030204" pitchFamily="34" charset="0"/>
                  </a:rPr>
                  <a:t> (rad)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7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80353260869565213"/>
          <c:y val="0.3268838141436225"/>
          <c:w val="0.19103260869565217"/>
          <c:h val="0.43347828809902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MMF measurements</a:t>
            </a:r>
            <a:r>
              <a:rPr lang="en-US" baseline="0"/>
              <a:t> compared</a:t>
            </a:r>
          </a:p>
          <a:p>
            <a:pPr>
              <a:defRPr/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Calc. B field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9.30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47834645669292"/>
                  <c:y val="9.297207640711577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Sheet1!$C$3:$C$11</c:f>
              <c:numCache>
                <c:formatCode>General</c:formatCode>
                <c:ptCount val="9"/>
                <c:pt idx="0">
                  <c:v>3.8277999999999997E-3</c:v>
                </c:pt>
                <c:pt idx="1">
                  <c:v>0.32036780000000004</c:v>
                </c:pt>
                <c:pt idx="2">
                  <c:v>0.63690780000000002</c:v>
                </c:pt>
                <c:pt idx="3">
                  <c:v>0.95344780000000007</c:v>
                </c:pt>
                <c:pt idx="4">
                  <c:v>1.2699878</c:v>
                </c:pt>
                <c:pt idx="5">
                  <c:v>1.5865278</c:v>
                </c:pt>
                <c:pt idx="6">
                  <c:v>1.9030678000000001</c:v>
                </c:pt>
                <c:pt idx="7">
                  <c:v>2.2196078000000004</c:v>
                </c:pt>
                <c:pt idx="8">
                  <c:v>2.5361478000000002</c:v>
                </c:pt>
              </c:numCache>
            </c:numRef>
          </c:xVal>
          <c:yVal>
            <c:numRef>
              <c:f>Sheet1!$D$3:$D$11</c:f>
              <c:numCache>
                <c:formatCode>General</c:formatCode>
                <c:ptCount val="9"/>
                <c:pt idx="0">
                  <c:v>2.3732863188520399E-4</c:v>
                </c:pt>
                <c:pt idx="1">
                  <c:v>2.5279463923744236E-4</c:v>
                </c:pt>
                <c:pt idx="2">
                  <c:v>2.6008378886557858E-4</c:v>
                </c:pt>
                <c:pt idx="3">
                  <c:v>2.6665976867604934E-4</c:v>
                </c:pt>
                <c:pt idx="4">
                  <c:v>2.7168250400102947E-4</c:v>
                </c:pt>
                <c:pt idx="5">
                  <c:v>2.6719071145090486E-4</c:v>
                </c:pt>
                <c:pt idx="6">
                  <c:v>2.6671205291150228E-4</c:v>
                </c:pt>
                <c:pt idx="7">
                  <c:v>2.6872456116297787E-4</c:v>
                </c:pt>
                <c:pt idx="8">
                  <c:v>2.7727699947850562E-4</c:v>
                </c:pt>
              </c:numCache>
            </c:numRef>
          </c:yVal>
          <c:smooth val="0"/>
        </c:ser>
        <c:ser>
          <c:idx val="1"/>
          <c:order val="1"/>
          <c:tx>
            <c:v>7.00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9336723534558179"/>
                  <c:y val="-0.163187882764654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Sheet1!$H$3:$H$11</c:f>
              <c:numCache>
                <c:formatCode>General</c:formatCode>
                <c:ptCount val="9"/>
                <c:pt idx="0">
                  <c:v>3.8277999999999997E-3</c:v>
                </c:pt>
                <c:pt idx="1">
                  <c:v>0.32036780000000004</c:v>
                </c:pt>
                <c:pt idx="2">
                  <c:v>0.63690780000000002</c:v>
                </c:pt>
                <c:pt idx="3">
                  <c:v>0.95344780000000007</c:v>
                </c:pt>
                <c:pt idx="4">
                  <c:v>1.2699878</c:v>
                </c:pt>
                <c:pt idx="5">
                  <c:v>1.5865278</c:v>
                </c:pt>
                <c:pt idx="6">
                  <c:v>1.9030678000000001</c:v>
                </c:pt>
                <c:pt idx="7">
                  <c:v>2.2196078000000004</c:v>
                </c:pt>
                <c:pt idx="8">
                  <c:v>2.5361478000000002</c:v>
                </c:pt>
              </c:numCache>
            </c:numRef>
          </c:xVal>
          <c:yVal>
            <c:numRef>
              <c:f>Sheet1!$I$3:$I$11</c:f>
              <c:numCache>
                <c:formatCode>General</c:formatCode>
                <c:ptCount val="9"/>
                <c:pt idx="0">
                  <c:v>5.0728038557438311E-4</c:v>
                </c:pt>
                <c:pt idx="1">
                  <c:v>5.1894252987217304E-4</c:v>
                </c:pt>
                <c:pt idx="2">
                  <c:v>5.2445524448370764E-4</c:v>
                </c:pt>
                <c:pt idx="3">
                  <c:v>5.3382711692057279E-4</c:v>
                </c:pt>
                <c:pt idx="4">
                  <c:v>5.3855673805480438E-4</c:v>
                </c:pt>
                <c:pt idx="5">
                  <c:v>5.3795214720143731E-4</c:v>
                </c:pt>
                <c:pt idx="6">
                  <c:v>5.3521991645836175E-4</c:v>
                </c:pt>
                <c:pt idx="7">
                  <c:v>5.4694356525147576E-4</c:v>
                </c:pt>
                <c:pt idx="8">
                  <c:v>5.4789338309178966E-4</c:v>
                </c:pt>
              </c:numCache>
            </c:numRef>
          </c:yVal>
          <c:smooth val="0"/>
        </c:ser>
        <c:ser>
          <c:idx val="2"/>
          <c:order val="2"/>
          <c:tx>
            <c:v>Mirror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786898512685914"/>
                  <c:y val="-0.120179717118693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Sheet1!$M$3:$M$11</c:f>
              <c:numCache>
                <c:formatCode>General</c:formatCode>
                <c:ptCount val="9"/>
                <c:pt idx="0">
                  <c:v>3.8277999999999997E-3</c:v>
                </c:pt>
                <c:pt idx="1">
                  <c:v>0.32036780000000004</c:v>
                </c:pt>
                <c:pt idx="2">
                  <c:v>0.63690780000000002</c:v>
                </c:pt>
                <c:pt idx="3">
                  <c:v>0.95344780000000007</c:v>
                </c:pt>
                <c:pt idx="4">
                  <c:v>1.2699878</c:v>
                </c:pt>
                <c:pt idx="5">
                  <c:v>1.5865278</c:v>
                </c:pt>
                <c:pt idx="6">
                  <c:v>1.9030678000000001</c:v>
                </c:pt>
                <c:pt idx="7">
                  <c:v>2.2196078000000004</c:v>
                </c:pt>
                <c:pt idx="8">
                  <c:v>2.5361478000000002</c:v>
                </c:pt>
              </c:numCache>
            </c:numRef>
          </c:xVal>
          <c:yVal>
            <c:numRef>
              <c:f>Sheet1!$N$3:$N$11</c:f>
              <c:numCache>
                <c:formatCode>General</c:formatCode>
                <c:ptCount val="9"/>
                <c:pt idx="0">
                  <c:v>8.0971683810039869E-4</c:v>
                </c:pt>
                <c:pt idx="1">
                  <c:v>8.5442272237815282E-4</c:v>
                </c:pt>
                <c:pt idx="2">
                  <c:v>9.546267450354928E-4</c:v>
                </c:pt>
                <c:pt idx="3">
                  <c:v>9.3674211853819343E-4</c:v>
                </c:pt>
                <c:pt idx="4">
                  <c:v>8.0747161016010184E-4</c:v>
                </c:pt>
                <c:pt idx="5">
                  <c:v>7.7113858836009653E-4</c:v>
                </c:pt>
                <c:pt idx="6">
                  <c:v>8.9869231322326957E-4</c:v>
                </c:pt>
                <c:pt idx="7">
                  <c:v>8.2539518113070997E-4</c:v>
                </c:pt>
                <c:pt idx="8">
                  <c:v>8.1420522153658381E-4</c:v>
                </c:pt>
              </c:numCache>
            </c:numRef>
          </c:yVal>
          <c:smooth val="0"/>
        </c:ser>
        <c:ser>
          <c:idx val="3"/>
          <c:order val="3"/>
          <c:tx>
            <c:v>12.8 mm center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Sheet1!$R$3:$R$19</c:f>
              <c:numCache>
                <c:formatCode>General</c:formatCode>
                <c:ptCount val="17"/>
                <c:pt idx="0">
                  <c:v>3.8277999999999997E-3</c:v>
                </c:pt>
                <c:pt idx="1">
                  <c:v>0.16209780000000001</c:v>
                </c:pt>
                <c:pt idx="2">
                  <c:v>0.32036780000000004</c:v>
                </c:pt>
                <c:pt idx="3">
                  <c:v>0.4786378</c:v>
                </c:pt>
                <c:pt idx="4">
                  <c:v>0.63690780000000002</c:v>
                </c:pt>
                <c:pt idx="5">
                  <c:v>0.79517780000000005</c:v>
                </c:pt>
                <c:pt idx="6">
                  <c:v>0.95344780000000007</c:v>
                </c:pt>
                <c:pt idx="7">
                  <c:v>1.1117178000000001</c:v>
                </c:pt>
                <c:pt idx="8">
                  <c:v>1.2699878</c:v>
                </c:pt>
                <c:pt idx="9">
                  <c:v>1.4282578000000001</c:v>
                </c:pt>
                <c:pt idx="10">
                  <c:v>1.5865278</c:v>
                </c:pt>
                <c:pt idx="11">
                  <c:v>1.7447978</c:v>
                </c:pt>
                <c:pt idx="12">
                  <c:v>1.9030678000000001</c:v>
                </c:pt>
                <c:pt idx="13">
                  <c:v>2.0613378000000004</c:v>
                </c:pt>
                <c:pt idx="14">
                  <c:v>2.2196078000000004</c:v>
                </c:pt>
                <c:pt idx="15">
                  <c:v>2.3778778000000003</c:v>
                </c:pt>
                <c:pt idx="16">
                  <c:v>2.5361478000000002</c:v>
                </c:pt>
              </c:numCache>
            </c:numRef>
          </c:xVal>
          <c:yVal>
            <c:numRef>
              <c:f>Sheet1!$S$3:$S$19</c:f>
              <c:numCache>
                <c:formatCode>General</c:formatCode>
                <c:ptCount val="17"/>
                <c:pt idx="0">
                  <c:v>6.9976590731594371E-4</c:v>
                </c:pt>
                <c:pt idx="1">
                  <c:v>7.0681845247642927E-4</c:v>
                </c:pt>
                <c:pt idx="2">
                  <c:v>7.1026699210950737E-4</c:v>
                </c:pt>
                <c:pt idx="3">
                  <c:v>7.0971076949770612E-4</c:v>
                </c:pt>
                <c:pt idx="4">
                  <c:v>7.0519615525892231E-4</c:v>
                </c:pt>
                <c:pt idx="5">
                  <c:v>7.0121501146791119E-4</c:v>
                </c:pt>
                <c:pt idx="6">
                  <c:v>7.0884759514418152E-4</c:v>
                </c:pt>
                <c:pt idx="7">
                  <c:v>7.2524278719639614E-4</c:v>
                </c:pt>
                <c:pt idx="8">
                  <c:v>7.5412296744104934E-4</c:v>
                </c:pt>
                <c:pt idx="9">
                  <c:v>7.7373240160214212E-4</c:v>
                </c:pt>
                <c:pt idx="10">
                  <c:v>7.6921284588695382E-4</c:v>
                </c:pt>
                <c:pt idx="11">
                  <c:v>7.7381269335155436E-4</c:v>
                </c:pt>
                <c:pt idx="12">
                  <c:v>7.96497082911039E-4</c:v>
                </c:pt>
                <c:pt idx="13">
                  <c:v>8.0801911106892499E-4</c:v>
                </c:pt>
                <c:pt idx="14">
                  <c:v>8.0706344229077476E-4</c:v>
                </c:pt>
                <c:pt idx="15">
                  <c:v>7.8396669903861951E-4</c:v>
                </c:pt>
                <c:pt idx="16">
                  <c:v>7.7172555109977596E-4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75312"/>
        <c:axId val="368876880"/>
      </c:scatterChart>
      <c:valAx>
        <c:axId val="36887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Calc.</a:t>
                </a:r>
                <a:r>
                  <a:rPr lang="en-US" baseline="0"/>
                  <a:t> B field (kGauss)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76880"/>
        <c:crosses val="autoZero"/>
        <c:crossBetween val="midCat"/>
      </c:valAx>
      <c:valAx>
        <c:axId val="36887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</a:t>
                </a:r>
                <a:r>
                  <a:rPr lang="en-US" sz="1200" baseline="0"/>
                  <a:t> </a:t>
                </a:r>
                <a:r>
                  <a:rPr lang="az-Cyrl-AZ" sz="1200" baseline="0">
                    <a:latin typeface="Calibri" panose="020F0502020204030204" pitchFamily="34" charset="0"/>
                  </a:rPr>
                  <a:t>Ө</a:t>
                </a:r>
                <a:r>
                  <a:rPr lang="en-US" sz="1200" baseline="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75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12</xdr:row>
      <xdr:rowOff>9525</xdr:rowOff>
    </xdr:from>
    <xdr:to>
      <xdr:col>11</xdr:col>
      <xdr:colOff>295274</xdr:colOff>
      <xdr:row>35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19</xdr:row>
      <xdr:rowOff>95250</xdr:rowOff>
    </xdr:from>
    <xdr:to>
      <xdr:col>19</xdr:col>
      <xdr:colOff>314325</xdr:colOff>
      <xdr:row>33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Kerrmometer\LA%20system\GREEN12mirr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A4">
            <v>-0.22477621561489233</v>
          </cell>
          <cell r="B4">
            <v>2.9281043974740436E-3</v>
          </cell>
          <cell r="C4">
            <v>4.3031954182230422E-7</v>
          </cell>
          <cell r="D4">
            <v>4.3031954182187054E-7</v>
          </cell>
          <cell r="H4">
            <v>0.20613650104754253</v>
          </cell>
          <cell r="I4">
            <v>2.8992655433169139E-3</v>
          </cell>
          <cell r="J4">
            <v>4.3517094590155014E-7</v>
          </cell>
          <cell r="K4">
            <v>4.3517094590111646E-7</v>
          </cell>
          <cell r="O4">
            <v>0.14416841430664068</v>
          </cell>
          <cell r="R4">
            <v>9.8623522902649072E-7</v>
          </cell>
          <cell r="V4">
            <v>2.8076629465953219E-3</v>
          </cell>
        </row>
        <row r="5">
          <cell r="A5">
            <v>-0.53052277491522437</v>
          </cell>
          <cell r="B5">
            <v>2.9255401723355286E-3</v>
          </cell>
          <cell r="C5">
            <v>1.9695590532165831E-6</v>
          </cell>
          <cell r="D5">
            <v>1.9674892290243336E-6</v>
          </cell>
          <cell r="H5">
            <v>0.76535878545591962</v>
          </cell>
          <cell r="I5">
            <v>2.9068506869035873E-3</v>
          </cell>
          <cell r="J5">
            <v>4.3566210949702242E-7</v>
          </cell>
          <cell r="K5">
            <v>4.3566210949702242E-7</v>
          </cell>
          <cell r="O5">
            <v>0.54935036637492374</v>
          </cell>
          <cell r="R5">
            <v>3.6259324970987911E-6</v>
          </cell>
          <cell r="V5">
            <v>2.8073164028217037E-3</v>
          </cell>
        </row>
        <row r="6">
          <cell r="A6">
            <v>-0.8389827154174081</v>
          </cell>
          <cell r="B6">
            <v>2.9221918275331468E-3</v>
          </cell>
          <cell r="C6">
            <v>1.5370918552046718E-6</v>
          </cell>
          <cell r="D6">
            <v>1.5354765139936194E-6</v>
          </cell>
          <cell r="H6">
            <v>0.93205935957280994</v>
          </cell>
          <cell r="I6">
            <v>2.9083017592732444E-3</v>
          </cell>
          <cell r="J6">
            <v>7.4527528068748031E-7</v>
          </cell>
          <cell r="K6">
            <v>7.4511667338007098E-7</v>
          </cell>
          <cell r="O6">
            <v>0.65649874074074077</v>
          </cell>
          <cell r="R6">
            <v>2.8302423665670269E-6</v>
          </cell>
          <cell r="V6">
            <v>2.8047385175305872E-3</v>
          </cell>
        </row>
        <row r="7">
          <cell r="A7">
            <v>-1.1478991442165996</v>
          </cell>
          <cell r="B7">
            <v>2.917664405144104E-3</v>
          </cell>
          <cell r="C7">
            <v>4.3079980916729474E-7</v>
          </cell>
          <cell r="D7">
            <v>4.3079980916772842E-7</v>
          </cell>
          <cell r="H7">
            <v>1.1543474248849594</v>
          </cell>
          <cell r="I7">
            <v>2.9094574149220258E-3</v>
          </cell>
          <cell r="J7">
            <v>9.0091884300414621E-7</v>
          </cell>
          <cell r="K7">
            <v>9.0063105623143513E-7</v>
          </cell>
          <cell r="O7">
            <v>0.79143475193445634</v>
          </cell>
          <cell r="R7">
            <v>2.9990866633380214E-6</v>
          </cell>
          <cell r="V7">
            <v>2.8068600720144235E-3</v>
          </cell>
        </row>
        <row r="8">
          <cell r="A8">
            <v>-1.4544534647503606</v>
          </cell>
          <cell r="B8">
            <v>2.9113349975666111E-3</v>
          </cell>
          <cell r="C8">
            <v>1.5348062526038264E-6</v>
          </cell>
          <cell r="D8">
            <v>1.5331897095711457E-6</v>
          </cell>
          <cell r="H8">
            <v>1.4636256176486051</v>
          </cell>
          <cell r="I8">
            <v>2.908804138378308E-3</v>
          </cell>
          <cell r="J8">
            <v>4.1023906931008866E-7</v>
          </cell>
          <cell r="K8">
            <v>4.1012338696964565E-7</v>
          </cell>
          <cell r="O8">
            <v>0.96627607062359144</v>
          </cell>
          <cell r="R8">
            <v>9.8580340625493978E-7</v>
          </cell>
          <cell r="V8">
            <v>2.8061626610670107E-3</v>
          </cell>
        </row>
        <row r="9">
          <cell r="A9">
            <v>-1.9024549027079209</v>
          </cell>
          <cell r="B9">
            <v>2.9084746868943741E-3</v>
          </cell>
          <cell r="C9">
            <v>1.9737970080708177E-6</v>
          </cell>
          <cell r="D9">
            <v>1.9717087641440804E-6</v>
          </cell>
          <cell r="H9">
            <v>1.9162003063157789</v>
          </cell>
          <cell r="I9">
            <v>2.9133440433425405E-3</v>
          </cell>
          <cell r="J9">
            <v>9.7456226193660261E-7</v>
          </cell>
          <cell r="K9">
            <v>9.7420243386865321E-7</v>
          </cell>
          <cell r="O9">
            <v>1.201008984910837</v>
          </cell>
          <cell r="R9">
            <v>1.9082690998111287E-6</v>
          </cell>
          <cell r="V9">
            <v>2.8074655075675894E-3</v>
          </cell>
        </row>
        <row r="10">
          <cell r="A10">
            <v>-2.5913694992876053</v>
          </cell>
          <cell r="B10">
            <v>2.8996239812738253E-3</v>
          </cell>
          <cell r="C10">
            <v>1.9802325626231895E-6</v>
          </cell>
          <cell r="D10">
            <v>1.9781256887334286E-6</v>
          </cell>
          <cell r="H10">
            <v>2.6131583534211331</v>
          </cell>
          <cell r="I10">
            <v>2.9201522934316172E-3</v>
          </cell>
          <cell r="J10">
            <v>1.6329111518710755E-6</v>
          </cell>
          <cell r="K10">
            <v>1.6319363515169237E-6</v>
          </cell>
          <cell r="O10">
            <v>1.5303406705539362</v>
          </cell>
          <cell r="R10">
            <v>1.9206988027121834E-6</v>
          </cell>
          <cell r="V10">
            <v>2.8066765545440219E-3</v>
          </cell>
        </row>
        <row r="11">
          <cell r="A11">
            <v>-2.9320962175481387</v>
          </cell>
          <cell r="B11">
            <v>2.8891231493561598E-3</v>
          </cell>
          <cell r="C11">
            <v>3.5350729999140962E-6</v>
          </cell>
          <cell r="D11">
            <v>3.5275120585254865E-6</v>
          </cell>
          <cell r="H11">
            <v>2.8510146946698858</v>
          </cell>
          <cell r="I11">
            <v>2.9205532864381325E-3</v>
          </cell>
          <cell r="J11">
            <v>1.5442487371498254E-6</v>
          </cell>
          <cell r="K11">
            <v>1.543083587871117E-6</v>
          </cell>
          <cell r="O11">
            <v>1.6896887520000001</v>
          </cell>
          <cell r="R11">
            <v>2.236325633072668E-6</v>
          </cell>
          <cell r="V11">
            <v>2.805828180726464E-3</v>
          </cell>
        </row>
        <row r="12">
          <cell r="A12">
            <v>0</v>
          </cell>
          <cell r="B12">
            <v>2.9307148870301183E-3</v>
          </cell>
          <cell r="C12">
            <v>1.9722809867098526E-6</v>
          </cell>
          <cell r="D12">
            <v>1.9702083020180054E-6</v>
          </cell>
        </row>
        <row r="13">
          <cell r="H13">
            <v>0</v>
          </cell>
          <cell r="I13">
            <v>2.8959485087430362E-3</v>
          </cell>
          <cell r="J13">
            <v>2.6720341543594664E-7</v>
          </cell>
          <cell r="K13">
            <v>2.6715411587715371E-7</v>
          </cell>
          <cell r="O13">
            <v>0</v>
          </cell>
          <cell r="R13">
            <v>3.3324074615935333E-6</v>
          </cell>
          <cell r="V13">
            <v>2.8126638983563559E-3</v>
          </cell>
        </row>
        <row r="15">
          <cell r="A15">
            <v>0.19495069017963573</v>
          </cell>
          <cell r="B15">
            <v>2.934774468953591E-3</v>
          </cell>
          <cell r="C15">
            <v>1.5460105158376057E-6</v>
          </cell>
          <cell r="D15">
            <v>1.5443833836833315E-6</v>
          </cell>
          <cell r="H15">
            <v>-0.24573646702910656</v>
          </cell>
          <cell r="I15">
            <v>2.8959185075394115E-3</v>
          </cell>
          <cell r="J15">
            <v>8.452830293774645E-7</v>
          </cell>
          <cell r="K15">
            <v>8.4504456219006152E-7</v>
          </cell>
          <cell r="O15">
            <v>-0.14953013516819977</v>
          </cell>
          <cell r="R15">
            <v>1.2216037061293927E-6</v>
          </cell>
          <cell r="V15">
            <v>2.8100383647724578E-3</v>
          </cell>
        </row>
        <row r="16">
          <cell r="A16">
            <v>0.46425291319760675</v>
          </cell>
          <cell r="B16">
            <v>2.9362987103937867E-3</v>
          </cell>
          <cell r="C16">
            <v>1.9781611648585044E-6</v>
          </cell>
          <cell r="D16">
            <v>1.9760792064203898E-6</v>
          </cell>
          <cell r="H16">
            <v>-0.92731055898441106</v>
          </cell>
          <cell r="I16">
            <v>2.890216280675287E-3</v>
          </cell>
          <cell r="J16">
            <v>1.2537338798879541E-6</v>
          </cell>
          <cell r="K16">
            <v>1.2530258643281451E-6</v>
          </cell>
          <cell r="O16">
            <v>-0.56647493892046985</v>
          </cell>
          <cell r="R16">
            <v>3.0649463492785599E-6</v>
          </cell>
          <cell r="V16">
            <v>2.8109025933315871E-3</v>
          </cell>
        </row>
        <row r="17">
          <cell r="A17">
            <v>0.72324012707136376</v>
          </cell>
          <cell r="B17">
            <v>2.9415374668906279E-3</v>
          </cell>
          <cell r="C17">
            <v>1.5507284803111324E-6</v>
          </cell>
          <cell r="D17">
            <v>1.5490951671046603E-6</v>
          </cell>
          <cell r="H17">
            <v>-1.1478991442165996</v>
          </cell>
          <cell r="I17">
            <v>2.8868880784367608E-3</v>
          </cell>
          <cell r="J17">
            <v>1.2959816826424095E-6</v>
          </cell>
          <cell r="K17">
            <v>1.2952112611016101E-6</v>
          </cell>
          <cell r="O17">
            <v>-0.81871438052776313</v>
          </cell>
          <cell r="R17">
            <v>2.2181667035038773E-6</v>
          </cell>
          <cell r="V17">
            <v>2.810048722058154E-3</v>
          </cell>
        </row>
        <row r="18">
          <cell r="A18">
            <v>1.08030360662305</v>
          </cell>
          <cell r="B18">
            <v>2.944646915972955E-3</v>
          </cell>
          <cell r="C18">
            <v>0</v>
          </cell>
          <cell r="D18">
            <v>0</v>
          </cell>
          <cell r="H18">
            <v>-1.4544534647503606</v>
          </cell>
          <cell r="I18">
            <v>2.8817301291498587E-3</v>
          </cell>
          <cell r="J18">
            <v>2.1892961269845759E-6</v>
          </cell>
          <cell r="K18">
            <v>2.186638537811543E-6</v>
          </cell>
          <cell r="O18">
            <v>-1.0022925993447369</v>
          </cell>
          <cell r="R18">
            <v>1.9241813576029165E-6</v>
          </cell>
          <cell r="V18">
            <v>2.8136707674930313E-3</v>
          </cell>
        </row>
        <row r="19">
          <cell r="A19">
            <v>1.359011306139122</v>
          </cell>
          <cell r="B19">
            <v>2.9462933630038848E-3</v>
          </cell>
          <cell r="C19">
            <v>1.5567175368721466E-6</v>
          </cell>
          <cell r="D19">
            <v>1.5550742440638941E-6</v>
          </cell>
          <cell r="H19">
            <v>-1.9024549027079209</v>
          </cell>
          <cell r="I19">
            <v>2.8713082850456671E-3</v>
          </cell>
          <cell r="J19">
            <v>1.775858961290417E-6</v>
          </cell>
          <cell r="K19">
            <v>1.7742052743838221E-6</v>
          </cell>
          <cell r="O19">
            <v>-1.2505017578500335</v>
          </cell>
          <cell r="R19">
            <v>1.7696756364339421E-6</v>
          </cell>
          <cell r="V19">
            <v>2.8129801952647446E-3</v>
          </cell>
        </row>
        <row r="20">
          <cell r="A20">
            <v>1.76050911163279</v>
          </cell>
          <cell r="B20">
            <v>2.9524259618057087E-3</v>
          </cell>
          <cell r="C20">
            <v>2.0000671837583882E-6</v>
          </cell>
          <cell r="D20">
            <v>1.9979479756399368E-6</v>
          </cell>
          <cell r="H20">
            <v>-2.5913694992876053</v>
          </cell>
          <cell r="I20">
            <v>2.8635481415255882E-3</v>
          </cell>
          <cell r="J20">
            <v>1.1096332209032354E-6</v>
          </cell>
          <cell r="K20">
            <v>1.1091141591409136E-6</v>
          </cell>
          <cell r="O20">
            <v>-1.601748176259236</v>
          </cell>
          <cell r="R20">
            <v>9.8403731434160147E-7</v>
          </cell>
          <cell r="V20">
            <v>2.8111598242282275E-3</v>
          </cell>
        </row>
        <row r="21">
          <cell r="A21">
            <v>2.3692900968280401</v>
          </cell>
          <cell r="B21">
            <v>2.9581274099638602E-3</v>
          </cell>
          <cell r="C21">
            <v>1.5771116334065138E-6</v>
          </cell>
          <cell r="D21">
            <v>1.5754317654217802E-6</v>
          </cell>
          <cell r="H21">
            <v>-2.8252270511296085</v>
          </cell>
          <cell r="I21">
            <v>2.8632559260008471E-3</v>
          </cell>
          <cell r="J21">
            <v>8.5022890563765663E-7</v>
          </cell>
          <cell r="K21">
            <v>8.4998631782236961E-7</v>
          </cell>
          <cell r="O21">
            <v>-1.7128114221220538</v>
          </cell>
          <cell r="R21">
            <v>1.1543144808573262E-6</v>
          </cell>
          <cell r="V21">
            <v>2.8093431433823374E-3</v>
          </cell>
        </row>
        <row r="22">
          <cell r="A22">
            <v>2.9320962175481387</v>
          </cell>
          <cell r="B22">
            <v>2.9499486997308223E-3</v>
          </cell>
          <cell r="C22">
            <v>2.0353915361911133E-6</v>
          </cell>
          <cell r="D22">
            <v>2.0331954099172232E-6</v>
          </cell>
          <cell r="H22">
            <v>-2.9899345243513897</v>
          </cell>
          <cell r="I22">
            <v>2.8654246721655095E-3</v>
          </cell>
          <cell r="J22">
            <v>1.1180293855322411E-6</v>
          </cell>
          <cell r="K22">
            <v>1.1171576019953881E-6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1" workbookViewId="0">
      <selection activeCell="I37" sqref="I37"/>
    </sheetView>
  </sheetViews>
  <sheetFormatPr defaultRowHeight="15" x14ac:dyDescent="0.25"/>
  <cols>
    <col min="5" max="5" width="11.7109375" customWidth="1"/>
    <col min="10" max="10" width="11.85546875" customWidth="1"/>
    <col min="15" max="15" width="11.28515625" customWidth="1"/>
  </cols>
  <sheetData>
    <row r="1" spans="1:20" x14ac:dyDescent="0.25">
      <c r="A1" t="s">
        <v>0</v>
      </c>
      <c r="F1" t="s">
        <v>4</v>
      </c>
      <c r="K1" t="s">
        <v>6</v>
      </c>
      <c r="P1" t="s">
        <v>8</v>
      </c>
      <c r="Q1" t="s">
        <v>9</v>
      </c>
    </row>
    <row r="2" spans="1:20" x14ac:dyDescent="0.25">
      <c r="A2" s="1" t="s">
        <v>1</v>
      </c>
      <c r="B2" t="s">
        <v>2</v>
      </c>
      <c r="C2" t="s">
        <v>10</v>
      </c>
      <c r="D2" t="s">
        <v>3</v>
      </c>
      <c r="E2" t="s">
        <v>5</v>
      </c>
      <c r="F2" t="s">
        <v>1</v>
      </c>
      <c r="G2" t="s">
        <v>2</v>
      </c>
      <c r="H2" t="s">
        <v>10</v>
      </c>
      <c r="I2" t="s">
        <v>3</v>
      </c>
      <c r="J2" t="s">
        <v>5</v>
      </c>
      <c r="K2" s="1" t="s">
        <v>1</v>
      </c>
      <c r="L2" t="s">
        <v>7</v>
      </c>
      <c r="N2" t="s">
        <v>3</v>
      </c>
      <c r="O2" t="s">
        <v>5</v>
      </c>
      <c r="P2" t="s">
        <v>1</v>
      </c>
      <c r="Q2" t="s">
        <v>2</v>
      </c>
      <c r="R2" t="s">
        <v>10</v>
      </c>
      <c r="S2" t="s">
        <v>11</v>
      </c>
      <c r="T2" t="s">
        <v>5</v>
      </c>
    </row>
    <row r="3" spans="1:20" x14ac:dyDescent="0.25">
      <c r="A3">
        <v>0</v>
      </c>
      <c r="B3">
        <f>6.3308*A3+3.8278</f>
        <v>3.8277999999999999</v>
      </c>
      <c r="C3">
        <f>B3/1000</f>
        <v>3.8277999999999997E-3</v>
      </c>
      <c r="D3">
        <v>2.3732863188520399E-4</v>
      </c>
      <c r="E3">
        <f>0.003+D3-0.00025</f>
        <v>2.9873286318852039E-3</v>
      </c>
      <c r="F3">
        <v>0</v>
      </c>
      <c r="G3">
        <f>6.3308*F3+3.8278</f>
        <v>3.8277999999999999</v>
      </c>
      <c r="H3">
        <f>G3/1000</f>
        <v>3.8277999999999997E-3</v>
      </c>
      <c r="I3">
        <v>5.0728038557438311E-4</v>
      </c>
      <c r="J3">
        <f>0.003+I3-0.00045</f>
        <v>3.0572803855743831E-3</v>
      </c>
      <c r="K3">
        <v>0</v>
      </c>
      <c r="L3">
        <f>6.3308*K3+3.8278</f>
        <v>3.8277999999999999</v>
      </c>
      <c r="M3">
        <f>L3/1000</f>
        <v>3.8277999999999997E-3</v>
      </c>
      <c r="N3">
        <v>8.0971683810039869E-4</v>
      </c>
      <c r="O3">
        <f>N3+0.00205</f>
        <v>2.859716838100399E-3</v>
      </c>
      <c r="P3">
        <v>0</v>
      </c>
      <c r="Q3">
        <f>6.3308*P3+3.8278</f>
        <v>3.8277999999999999</v>
      </c>
      <c r="R3">
        <f>Q3/1000</f>
        <v>3.8277999999999997E-3</v>
      </c>
      <c r="S3">
        <v>6.9976590731594371E-4</v>
      </c>
      <c r="T3">
        <f>S3+0.0021</f>
        <v>2.7997659073159438E-3</v>
      </c>
    </row>
    <row r="4" spans="1:20" x14ac:dyDescent="0.25">
      <c r="A4">
        <v>50</v>
      </c>
      <c r="B4">
        <f>6.3308*A4+3.8278</f>
        <v>320.36780000000005</v>
      </c>
      <c r="C4">
        <f t="shared" ref="C4:C11" si="0">B4/1000</f>
        <v>0.32036780000000004</v>
      </c>
      <c r="D4">
        <v>2.5279463923744236E-4</v>
      </c>
      <c r="E4">
        <f t="shared" ref="E4:E11" si="1">0.003+D4-0.00025</f>
        <v>3.0027946392374421E-3</v>
      </c>
      <c r="F4">
        <v>50</v>
      </c>
      <c r="G4">
        <f t="shared" ref="G4:G11" si="2">6.3308*F4+3.8278</f>
        <v>320.36780000000005</v>
      </c>
      <c r="H4">
        <f t="shared" ref="H4:H11" si="3">G4/1000</f>
        <v>0.32036780000000004</v>
      </c>
      <c r="I4">
        <v>5.1894252987217304E-4</v>
      </c>
      <c r="J4">
        <f t="shared" ref="J4:J11" si="4">0.003+I4-0.00045</f>
        <v>3.0689425298721733E-3</v>
      </c>
      <c r="K4">
        <v>50</v>
      </c>
      <c r="L4">
        <f t="shared" ref="L4:L11" si="5">6.3308*K4+3.8278</f>
        <v>320.36780000000005</v>
      </c>
      <c r="M4">
        <f t="shared" ref="M4:M11" si="6">L4/1000</f>
        <v>0.32036780000000004</v>
      </c>
      <c r="N4">
        <v>8.5442272237815282E-4</v>
      </c>
      <c r="O4">
        <f t="shared" ref="O4:O11" si="7">N4+0.00205</f>
        <v>2.9044227223781532E-3</v>
      </c>
      <c r="P4">
        <v>25</v>
      </c>
      <c r="Q4">
        <f t="shared" ref="Q4:Q19" si="8">6.3308*P4+3.8278</f>
        <v>162.09780000000001</v>
      </c>
      <c r="R4">
        <f t="shared" ref="R4:R19" si="9">Q4/1000</f>
        <v>0.16209780000000001</v>
      </c>
      <c r="S4">
        <v>7.0681845247642927E-4</v>
      </c>
      <c r="T4">
        <f t="shared" ref="T4:T19" si="10">S4+0.0021</f>
        <v>2.8068184524764291E-3</v>
      </c>
    </row>
    <row r="5" spans="1:20" x14ac:dyDescent="0.25">
      <c r="A5">
        <v>100</v>
      </c>
      <c r="B5">
        <f t="shared" ref="B5:B11" si="11">6.3308*A5+3.8278</f>
        <v>636.90780000000007</v>
      </c>
      <c r="C5">
        <f t="shared" si="0"/>
        <v>0.63690780000000002</v>
      </c>
      <c r="D5">
        <v>2.6008378886557858E-4</v>
      </c>
      <c r="E5">
        <f t="shared" si="1"/>
        <v>3.010083788865579E-3</v>
      </c>
      <c r="F5">
        <v>100</v>
      </c>
      <c r="G5">
        <f t="shared" si="2"/>
        <v>636.90780000000007</v>
      </c>
      <c r="H5">
        <f t="shared" si="3"/>
        <v>0.63690780000000002</v>
      </c>
      <c r="I5">
        <v>5.2445524448370764E-4</v>
      </c>
      <c r="J5">
        <f t="shared" si="4"/>
        <v>3.0744552444837078E-3</v>
      </c>
      <c r="K5">
        <v>100</v>
      </c>
      <c r="L5">
        <f t="shared" si="5"/>
        <v>636.90780000000007</v>
      </c>
      <c r="M5">
        <f t="shared" si="6"/>
        <v>0.63690780000000002</v>
      </c>
      <c r="N5">
        <v>9.546267450354928E-4</v>
      </c>
      <c r="O5">
        <f t="shared" si="7"/>
        <v>3.0046267450354932E-3</v>
      </c>
      <c r="P5">
        <v>50</v>
      </c>
      <c r="Q5">
        <f t="shared" si="8"/>
        <v>320.36780000000005</v>
      </c>
      <c r="R5">
        <f t="shared" si="9"/>
        <v>0.32036780000000004</v>
      </c>
      <c r="S5">
        <v>7.1026699210950737E-4</v>
      </c>
      <c r="T5">
        <f t="shared" si="10"/>
        <v>2.810266992109507E-3</v>
      </c>
    </row>
    <row r="6" spans="1:20" x14ac:dyDescent="0.25">
      <c r="A6">
        <v>150</v>
      </c>
      <c r="B6">
        <f t="shared" si="11"/>
        <v>953.44780000000003</v>
      </c>
      <c r="C6">
        <f t="shared" si="0"/>
        <v>0.95344780000000007</v>
      </c>
      <c r="D6">
        <v>2.6665976867604934E-4</v>
      </c>
      <c r="E6">
        <f t="shared" si="1"/>
        <v>3.0166597686760496E-3</v>
      </c>
      <c r="F6">
        <v>150</v>
      </c>
      <c r="G6">
        <f t="shared" si="2"/>
        <v>953.44780000000003</v>
      </c>
      <c r="H6">
        <f t="shared" si="3"/>
        <v>0.95344780000000007</v>
      </c>
      <c r="I6">
        <v>5.3382711692057279E-4</v>
      </c>
      <c r="J6">
        <f t="shared" si="4"/>
        <v>3.083827116920573E-3</v>
      </c>
      <c r="K6">
        <v>150</v>
      </c>
      <c r="L6">
        <f t="shared" si="5"/>
        <v>953.44780000000003</v>
      </c>
      <c r="M6">
        <f t="shared" si="6"/>
        <v>0.95344780000000007</v>
      </c>
      <c r="N6">
        <v>9.3674211853819343E-4</v>
      </c>
      <c r="O6">
        <f t="shared" si="7"/>
        <v>2.9867421185381937E-3</v>
      </c>
      <c r="P6">
        <v>75</v>
      </c>
      <c r="Q6">
        <f t="shared" si="8"/>
        <v>478.63780000000003</v>
      </c>
      <c r="R6">
        <f t="shared" si="9"/>
        <v>0.4786378</v>
      </c>
      <c r="S6">
        <v>7.0971076949770612E-4</v>
      </c>
      <c r="T6">
        <f t="shared" si="10"/>
        <v>2.809710769497706E-3</v>
      </c>
    </row>
    <row r="7" spans="1:20" x14ac:dyDescent="0.25">
      <c r="A7">
        <v>200</v>
      </c>
      <c r="B7">
        <f t="shared" si="11"/>
        <v>1269.9878000000001</v>
      </c>
      <c r="C7">
        <f t="shared" si="0"/>
        <v>1.2699878</v>
      </c>
      <c r="D7">
        <v>2.7168250400102947E-4</v>
      </c>
      <c r="E7">
        <f t="shared" si="1"/>
        <v>3.0216825040010296E-3</v>
      </c>
      <c r="F7">
        <v>200</v>
      </c>
      <c r="G7">
        <f t="shared" si="2"/>
        <v>1269.9878000000001</v>
      </c>
      <c r="H7">
        <f t="shared" si="3"/>
        <v>1.2699878</v>
      </c>
      <c r="I7">
        <v>5.3855673805480438E-4</v>
      </c>
      <c r="J7">
        <f t="shared" si="4"/>
        <v>3.0885567380548045E-3</v>
      </c>
      <c r="K7">
        <v>200</v>
      </c>
      <c r="L7">
        <f t="shared" si="5"/>
        <v>1269.9878000000001</v>
      </c>
      <c r="M7">
        <f t="shared" si="6"/>
        <v>1.2699878</v>
      </c>
      <c r="N7">
        <v>8.0747161016010184E-4</v>
      </c>
      <c r="O7">
        <f t="shared" si="7"/>
        <v>2.857471610160102E-3</v>
      </c>
      <c r="P7">
        <v>100</v>
      </c>
      <c r="Q7">
        <f t="shared" si="8"/>
        <v>636.90780000000007</v>
      </c>
      <c r="R7">
        <f t="shared" si="9"/>
        <v>0.63690780000000002</v>
      </c>
      <c r="S7">
        <v>7.0519615525892231E-4</v>
      </c>
      <c r="T7">
        <f t="shared" si="10"/>
        <v>2.8051961552589223E-3</v>
      </c>
    </row>
    <row r="8" spans="1:20" x14ac:dyDescent="0.25">
      <c r="A8">
        <v>250</v>
      </c>
      <c r="B8">
        <f t="shared" si="11"/>
        <v>1586.5278000000001</v>
      </c>
      <c r="C8">
        <f t="shared" si="0"/>
        <v>1.5865278</v>
      </c>
      <c r="D8">
        <v>2.6719071145090486E-4</v>
      </c>
      <c r="E8">
        <f t="shared" si="1"/>
        <v>3.0171907114509046E-3</v>
      </c>
      <c r="F8">
        <v>250</v>
      </c>
      <c r="G8">
        <f t="shared" si="2"/>
        <v>1586.5278000000001</v>
      </c>
      <c r="H8">
        <f t="shared" si="3"/>
        <v>1.5865278</v>
      </c>
      <c r="I8">
        <v>5.3795214720143731E-4</v>
      </c>
      <c r="J8">
        <f t="shared" si="4"/>
        <v>3.0879521472014374E-3</v>
      </c>
      <c r="K8">
        <v>250</v>
      </c>
      <c r="L8">
        <f t="shared" si="5"/>
        <v>1586.5278000000001</v>
      </c>
      <c r="M8">
        <f t="shared" si="6"/>
        <v>1.5865278</v>
      </c>
      <c r="N8">
        <v>7.7113858836009653E-4</v>
      </c>
      <c r="O8">
        <f t="shared" si="7"/>
        <v>2.8211385883600967E-3</v>
      </c>
      <c r="P8">
        <v>125</v>
      </c>
      <c r="Q8">
        <f t="shared" si="8"/>
        <v>795.17780000000005</v>
      </c>
      <c r="R8">
        <f t="shared" si="9"/>
        <v>0.79517780000000005</v>
      </c>
      <c r="S8">
        <v>7.0121501146791119E-4</v>
      </c>
      <c r="T8">
        <f t="shared" si="10"/>
        <v>2.801215011467911E-3</v>
      </c>
    </row>
    <row r="9" spans="1:20" x14ac:dyDescent="0.25">
      <c r="A9">
        <v>300</v>
      </c>
      <c r="B9">
        <f t="shared" si="11"/>
        <v>1903.0678</v>
      </c>
      <c r="C9">
        <f t="shared" si="0"/>
        <v>1.9030678000000001</v>
      </c>
      <c r="D9">
        <v>2.6671205291150228E-4</v>
      </c>
      <c r="E9">
        <f t="shared" si="1"/>
        <v>3.016712052911502E-3</v>
      </c>
      <c r="F9">
        <v>300</v>
      </c>
      <c r="G9">
        <f t="shared" si="2"/>
        <v>1903.0678</v>
      </c>
      <c r="H9">
        <f t="shared" si="3"/>
        <v>1.9030678000000001</v>
      </c>
      <c r="I9">
        <v>5.3521991645836175E-4</v>
      </c>
      <c r="J9">
        <f t="shared" si="4"/>
        <v>3.085219916458362E-3</v>
      </c>
      <c r="K9">
        <v>300</v>
      </c>
      <c r="L9">
        <f t="shared" si="5"/>
        <v>1903.0678</v>
      </c>
      <c r="M9">
        <f t="shared" si="6"/>
        <v>1.9030678000000001</v>
      </c>
      <c r="N9">
        <v>8.9869231322326957E-4</v>
      </c>
      <c r="O9">
        <f>N9+0.00205</f>
        <v>2.9486923132232695E-3</v>
      </c>
      <c r="P9">
        <v>150</v>
      </c>
      <c r="Q9">
        <f t="shared" si="8"/>
        <v>953.44780000000003</v>
      </c>
      <c r="R9">
        <f t="shared" si="9"/>
        <v>0.95344780000000007</v>
      </c>
      <c r="S9">
        <v>7.0884759514418152E-4</v>
      </c>
      <c r="T9">
        <f t="shared" si="10"/>
        <v>2.8088475951441815E-3</v>
      </c>
    </row>
    <row r="10" spans="1:20" x14ac:dyDescent="0.25">
      <c r="A10">
        <v>350</v>
      </c>
      <c r="B10">
        <f t="shared" si="11"/>
        <v>2219.6078000000002</v>
      </c>
      <c r="C10">
        <f t="shared" si="0"/>
        <v>2.2196078000000004</v>
      </c>
      <c r="D10">
        <v>2.6872456116297787E-4</v>
      </c>
      <c r="E10">
        <f t="shared" si="1"/>
        <v>3.0187245611629776E-3</v>
      </c>
      <c r="F10">
        <v>350</v>
      </c>
      <c r="G10">
        <f t="shared" si="2"/>
        <v>2219.6078000000002</v>
      </c>
      <c r="H10">
        <f t="shared" si="3"/>
        <v>2.2196078000000004</v>
      </c>
      <c r="I10">
        <v>5.4694356525147576E-4</v>
      </c>
      <c r="J10">
        <f t="shared" si="4"/>
        <v>3.0969435652514758E-3</v>
      </c>
      <c r="K10">
        <v>350</v>
      </c>
      <c r="L10">
        <f t="shared" si="5"/>
        <v>2219.6078000000002</v>
      </c>
      <c r="M10">
        <f t="shared" si="6"/>
        <v>2.2196078000000004</v>
      </c>
      <c r="N10">
        <v>8.2539518113070997E-4</v>
      </c>
      <c r="O10">
        <f>N10+0.00205</f>
        <v>2.87539518113071E-3</v>
      </c>
      <c r="P10">
        <v>175</v>
      </c>
      <c r="Q10">
        <f t="shared" si="8"/>
        <v>1111.7178000000001</v>
      </c>
      <c r="R10">
        <f t="shared" si="9"/>
        <v>1.1117178000000001</v>
      </c>
      <c r="S10">
        <v>7.2524278719639614E-4</v>
      </c>
      <c r="T10">
        <f t="shared" si="10"/>
        <v>2.8252427871963961E-3</v>
      </c>
    </row>
    <row r="11" spans="1:20" x14ac:dyDescent="0.25">
      <c r="A11">
        <v>400</v>
      </c>
      <c r="B11">
        <f t="shared" si="11"/>
        <v>2536.1478000000002</v>
      </c>
      <c r="C11">
        <f t="shared" si="0"/>
        <v>2.5361478000000002</v>
      </c>
      <c r="D11">
        <v>2.7727699947850562E-4</v>
      </c>
      <c r="E11">
        <f t="shared" si="1"/>
        <v>3.0272769994785058E-3</v>
      </c>
      <c r="F11">
        <v>400</v>
      </c>
      <c r="G11">
        <f t="shared" si="2"/>
        <v>2536.1478000000002</v>
      </c>
      <c r="H11">
        <f t="shared" si="3"/>
        <v>2.5361478000000002</v>
      </c>
      <c r="I11">
        <v>5.4789338309178966E-4</v>
      </c>
      <c r="J11">
        <f t="shared" si="4"/>
        <v>3.0978933830917901E-3</v>
      </c>
      <c r="K11">
        <v>400</v>
      </c>
      <c r="L11">
        <f t="shared" si="5"/>
        <v>2536.1478000000002</v>
      </c>
      <c r="M11">
        <f t="shared" si="6"/>
        <v>2.5361478000000002</v>
      </c>
      <c r="N11">
        <v>8.1420522153658381E-4</v>
      </c>
      <c r="O11">
        <f>N11+0.00205</f>
        <v>2.8642052215365841E-3</v>
      </c>
      <c r="P11">
        <v>200</v>
      </c>
      <c r="Q11">
        <f t="shared" si="8"/>
        <v>1269.9878000000001</v>
      </c>
      <c r="R11">
        <f t="shared" si="9"/>
        <v>1.2699878</v>
      </c>
      <c r="S11">
        <v>7.5412296744104934E-4</v>
      </c>
      <c r="T11">
        <f t="shared" si="10"/>
        <v>2.8541229674410493E-3</v>
      </c>
    </row>
    <row r="12" spans="1:20" x14ac:dyDescent="0.25">
      <c r="P12">
        <v>225</v>
      </c>
      <c r="Q12">
        <f t="shared" si="8"/>
        <v>1428.2578000000001</v>
      </c>
      <c r="R12">
        <f t="shared" si="9"/>
        <v>1.4282578000000001</v>
      </c>
      <c r="S12">
        <v>7.7373240160214212E-4</v>
      </c>
      <c r="T12">
        <f t="shared" si="10"/>
        <v>2.8737324016021421E-3</v>
      </c>
    </row>
    <row r="13" spans="1:20" x14ac:dyDescent="0.25">
      <c r="P13">
        <v>250</v>
      </c>
      <c r="Q13">
        <f t="shared" si="8"/>
        <v>1586.5278000000001</v>
      </c>
      <c r="R13">
        <f t="shared" si="9"/>
        <v>1.5865278</v>
      </c>
      <c r="S13">
        <v>7.6921284588695382E-4</v>
      </c>
      <c r="T13">
        <f t="shared" si="10"/>
        <v>2.8692128458869537E-3</v>
      </c>
    </row>
    <row r="14" spans="1:20" x14ac:dyDescent="0.25">
      <c r="P14">
        <v>275</v>
      </c>
      <c r="Q14">
        <f t="shared" si="8"/>
        <v>1744.7978000000001</v>
      </c>
      <c r="R14">
        <f t="shared" si="9"/>
        <v>1.7447978</v>
      </c>
      <c r="S14">
        <v>7.7381269335155436E-4</v>
      </c>
      <c r="T14">
        <f t="shared" si="10"/>
        <v>2.873812693351554E-3</v>
      </c>
    </row>
    <row r="15" spans="1:20" x14ac:dyDescent="0.25">
      <c r="P15">
        <v>300</v>
      </c>
      <c r="Q15">
        <f t="shared" si="8"/>
        <v>1903.0678</v>
      </c>
      <c r="R15">
        <f t="shared" si="9"/>
        <v>1.9030678000000001</v>
      </c>
      <c r="S15">
        <v>7.96497082911039E-4</v>
      </c>
      <c r="T15">
        <f t="shared" si="10"/>
        <v>2.8964970829110388E-3</v>
      </c>
    </row>
    <row r="16" spans="1:20" x14ac:dyDescent="0.25">
      <c r="P16">
        <v>325</v>
      </c>
      <c r="Q16">
        <f t="shared" si="8"/>
        <v>2061.3378000000002</v>
      </c>
      <c r="R16">
        <f t="shared" si="9"/>
        <v>2.0613378000000004</v>
      </c>
      <c r="S16">
        <v>8.0801911106892499E-4</v>
      </c>
      <c r="T16">
        <f t="shared" si="10"/>
        <v>2.9080191110689249E-3</v>
      </c>
    </row>
    <row r="17" spans="16:20" x14ac:dyDescent="0.25">
      <c r="P17">
        <v>350</v>
      </c>
      <c r="Q17">
        <f t="shared" si="8"/>
        <v>2219.6078000000002</v>
      </c>
      <c r="R17">
        <f t="shared" si="9"/>
        <v>2.2196078000000004</v>
      </c>
      <c r="S17">
        <v>8.0706344229077476E-4</v>
      </c>
      <c r="T17">
        <f t="shared" si="10"/>
        <v>2.9070634422907748E-3</v>
      </c>
    </row>
    <row r="18" spans="16:20" x14ac:dyDescent="0.25">
      <c r="P18">
        <v>375</v>
      </c>
      <c r="Q18">
        <f t="shared" si="8"/>
        <v>2377.8778000000002</v>
      </c>
      <c r="R18">
        <f t="shared" si="9"/>
        <v>2.3778778000000003</v>
      </c>
      <c r="S18">
        <v>7.8396669903861951E-4</v>
      </c>
      <c r="T18">
        <f t="shared" si="10"/>
        <v>2.8839666990386195E-3</v>
      </c>
    </row>
    <row r="19" spans="16:20" x14ac:dyDescent="0.25">
      <c r="P19">
        <v>400</v>
      </c>
      <c r="Q19">
        <f t="shared" si="8"/>
        <v>2536.1478000000002</v>
      </c>
      <c r="R19">
        <f t="shared" si="9"/>
        <v>2.5361478000000002</v>
      </c>
      <c r="S19">
        <v>7.7172555109977596E-4</v>
      </c>
      <c r="T19">
        <f t="shared" si="10"/>
        <v>2.8717255510997759E-3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2016-07-30T04:53:40Z</dcterms:created>
  <dcterms:modified xsi:type="dcterms:W3CDTF">2016-07-30T05:50:22Z</dcterms:modified>
</cp:coreProperties>
</file>