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MMF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G9" i="1"/>
  <c r="G10" i="1"/>
  <c r="G11" i="1"/>
  <c r="C9" i="1"/>
  <c r="C10" i="1"/>
  <c r="Q10" i="1" s="1"/>
  <c r="C11" i="1"/>
  <c r="Q11" i="1" l="1"/>
  <c r="O11" i="1"/>
  <c r="O10" i="1"/>
  <c r="Q9" i="1"/>
  <c r="O9" i="1"/>
  <c r="Y4" i="1"/>
  <c r="Y5" i="1"/>
  <c r="Y6" i="1"/>
  <c r="Y7" i="1"/>
  <c r="Y8" i="1"/>
  <c r="Y9" i="1"/>
  <c r="Y10" i="1"/>
  <c r="Y3" i="1"/>
  <c r="K8" i="1"/>
  <c r="K4" i="1"/>
  <c r="K5" i="1"/>
  <c r="K6" i="1"/>
  <c r="K7" i="1"/>
  <c r="K3" i="1"/>
  <c r="G4" i="1"/>
  <c r="G5" i="1"/>
  <c r="G6" i="1"/>
  <c r="G7" i="1"/>
  <c r="G8" i="1"/>
  <c r="G3" i="1"/>
  <c r="C4" i="1"/>
  <c r="C5" i="1"/>
  <c r="Q5" i="1" s="1"/>
  <c r="C6" i="1"/>
  <c r="C7" i="1"/>
  <c r="C8" i="1"/>
  <c r="C3" i="1"/>
  <c r="W4" i="1"/>
  <c r="W5" i="1"/>
  <c r="W6" i="1"/>
  <c r="W7" i="1"/>
  <c r="W8" i="1"/>
  <c r="W9" i="1"/>
  <c r="W10" i="1"/>
  <c r="W3" i="1"/>
  <c r="Q7" i="1" l="1"/>
  <c r="Q8" i="1"/>
  <c r="O8" i="1"/>
  <c r="O7" i="1"/>
  <c r="Q6" i="1"/>
  <c r="O6" i="1"/>
  <c r="O5" i="1"/>
  <c r="Q4" i="1"/>
  <c r="O4" i="1"/>
  <c r="Q3" i="1"/>
  <c r="O3" i="1"/>
</calcChain>
</file>

<file path=xl/sharedStrings.xml><?xml version="1.0" encoding="utf-8"?>
<sst xmlns="http://schemas.openxmlformats.org/spreadsheetml/2006/main" count="23" uniqueCount="22">
  <si>
    <t>Final Kerr Measurements</t>
  </si>
  <si>
    <t>Current</t>
  </si>
  <si>
    <t>Vdc (ave)</t>
  </si>
  <si>
    <t>V1f (ave)</t>
  </si>
  <si>
    <t>Theta k</t>
  </si>
  <si>
    <t>V2f (ave)</t>
  </si>
  <si>
    <t>E k</t>
  </si>
  <si>
    <t>theta k</t>
  </si>
  <si>
    <t>B (kG)</t>
  </si>
  <si>
    <t>Reference</t>
  </si>
  <si>
    <t>theta deg</t>
  </si>
  <si>
    <t>E k deg</t>
  </si>
  <si>
    <t xml:space="preserve"> </t>
  </si>
  <si>
    <t xml:space="preserve"> facing x from laser side</t>
  </si>
  <si>
    <t>right side</t>
  </si>
  <si>
    <t>-+2</t>
  </si>
  <si>
    <t>11 -+2</t>
  </si>
  <si>
    <t>new zero</t>
  </si>
  <si>
    <t>laser spot</t>
  </si>
  <si>
    <t>diameter</t>
  </si>
  <si>
    <t xml:space="preserve"> 15.4 mm on micrometer</t>
  </si>
  <si>
    <t>12.8 mm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</si>
</sst>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4" fillId="0" borderId="0" xfId="0" applyFont="1"/>
    <xf numFmtId="0" fontId="2" fillId="0" borderId="0" xfId="0" applyFont="1"/>
    <xf numFmtId="0" fontId="1" fillId="2" borderId="0" xfId="1"/>
    <xf numFmtId="0" fontId="3" fillId="0" borderId="0" xfId="0" applyFont="1"/>
    <xf numFmtId="0" fontId="0" fillId="0" borderId="0" xfId="0" quotePrefix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Sheet1!$A$3:$A$11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Sheet1!$O$3:$O$11</c:f>
              <c:numCache>
                <c:formatCode>General</c:formatCode>
                <c:ptCount val="9"/>
                <c:pt idx="0">
                  <c:v>9.0476679558266831E-4</c:v>
                </c:pt>
                <c:pt idx="1">
                  <c:v>9.1673763998533864E-4</c:v>
                </c:pt>
                <c:pt idx="2">
                  <c:v>9.3368087489444508E-4</c:v>
                </c:pt>
                <c:pt idx="3">
                  <c:v>9.3804305791699016E-4</c:v>
                </c:pt>
                <c:pt idx="4">
                  <c:v>9.4349605523056746E-4</c:v>
                </c:pt>
                <c:pt idx="5">
                  <c:v>9.3633254435266039E-4</c:v>
                </c:pt>
                <c:pt idx="6">
                  <c:v>9.007554843376912E-4</c:v>
                </c:pt>
                <c:pt idx="7">
                  <c:v>8.6048943790426632E-4</c:v>
                </c:pt>
                <c:pt idx="8">
                  <c:v>7.9900032799030767E-4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471184"/>
        <c:axId val="467473144"/>
      </c:scatterChart>
      <c:valAx>
        <c:axId val="46747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73144"/>
        <c:crosses val="autoZero"/>
        <c:crossBetween val="midCat"/>
      </c:valAx>
      <c:valAx>
        <c:axId val="46747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71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13</xdr:row>
      <xdr:rowOff>57150</xdr:rowOff>
    </xdr:from>
    <xdr:to>
      <xdr:col>10</xdr:col>
      <xdr:colOff>409575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activeCell="Q18" sqref="Q18"/>
    </sheetView>
  </sheetViews>
  <sheetFormatPr defaultRowHeight="15" x14ac:dyDescent="0.25"/>
  <cols>
    <col min="3" max="3" width="9.28515625" customWidth="1"/>
    <col min="7" max="7" width="9.140625" customWidth="1"/>
  </cols>
  <sheetData>
    <row r="1" spans="1:25" ht="39" customHeight="1" x14ac:dyDescent="0.45">
      <c r="A1" s="1" t="s">
        <v>0</v>
      </c>
      <c r="F1" s="4" t="s">
        <v>14</v>
      </c>
      <c r="G1" t="s">
        <v>13</v>
      </c>
      <c r="J1" t="s">
        <v>17</v>
      </c>
      <c r="K1" t="s">
        <v>20</v>
      </c>
      <c r="N1" t="s">
        <v>21</v>
      </c>
      <c r="U1" s="3" t="s">
        <v>9</v>
      </c>
    </row>
    <row r="2" spans="1:25" x14ac:dyDescent="0.25">
      <c r="A2" s="2" t="s">
        <v>1</v>
      </c>
      <c r="C2" t="s">
        <v>2</v>
      </c>
      <c r="D2">
        <v>1</v>
      </c>
      <c r="E2">
        <v>2</v>
      </c>
      <c r="F2">
        <v>3</v>
      </c>
      <c r="G2" t="s">
        <v>3</v>
      </c>
      <c r="H2">
        <v>1</v>
      </c>
      <c r="I2">
        <v>2</v>
      </c>
      <c r="J2">
        <v>3</v>
      </c>
      <c r="K2" t="s">
        <v>5</v>
      </c>
      <c r="L2">
        <v>1</v>
      </c>
      <c r="M2">
        <v>2</v>
      </c>
      <c r="N2">
        <v>3</v>
      </c>
      <c r="O2" t="s">
        <v>4</v>
      </c>
      <c r="Q2" t="s">
        <v>6</v>
      </c>
      <c r="U2" s="3" t="s">
        <v>8</v>
      </c>
      <c r="V2" s="3" t="s">
        <v>7</v>
      </c>
      <c r="W2" s="3" t="s">
        <v>10</v>
      </c>
      <c r="X2" s="3" t="s">
        <v>6</v>
      </c>
      <c r="Y2" s="3" t="s">
        <v>11</v>
      </c>
    </row>
    <row r="3" spans="1:25" x14ac:dyDescent="0.25">
      <c r="A3">
        <v>0</v>
      </c>
      <c r="C3">
        <f>AVERAGE(D3:F3)</f>
        <v>5.1066666666666665</v>
      </c>
      <c r="D3">
        <v>5.1100000000000003</v>
      </c>
      <c r="E3">
        <v>5.09</v>
      </c>
      <c r="F3">
        <v>5.12</v>
      </c>
      <c r="G3">
        <f>AVERAGE(H3:J3)</f>
        <v>0.97333333333333327</v>
      </c>
      <c r="H3">
        <v>0.97299999999999998</v>
      </c>
      <c r="I3">
        <v>0.97099999999999997</v>
      </c>
      <c r="J3">
        <v>0.97599999999999998</v>
      </c>
      <c r="K3">
        <f>AVERAGE(L3:N3)</f>
        <v>5.6426666666666669</v>
      </c>
      <c r="L3">
        <v>5.6360000000000001</v>
      </c>
      <c r="M3">
        <v>5.6440000000000001</v>
      </c>
      <c r="N3">
        <v>5.6479999999999997</v>
      </c>
      <c r="O3">
        <f>(($K3)/($C3*1000))*((SQRT(2))/(4*0.4317827))</f>
        <v>9.0476679558266831E-4</v>
      </c>
      <c r="Q3">
        <f>(($G3)/($C3*1000))*((SQRT(2))/(4*0.51910983))</f>
        <v>1.2981349413140268E-4</v>
      </c>
      <c r="U3" s="3">
        <v>0.20613650104754253</v>
      </c>
      <c r="V3" s="3">
        <v>2.8992655433169139E-3</v>
      </c>
      <c r="W3" s="3">
        <f>$V3*(180/(PI()))</f>
        <v>0.16611567931976273</v>
      </c>
      <c r="X3" s="3">
        <v>1.12872844173713E-4</v>
      </c>
      <c r="Y3" s="3">
        <f>(X3)*(180/PI())</f>
        <v>6.4671375927915584E-3</v>
      </c>
    </row>
    <row r="4" spans="1:25" x14ac:dyDescent="0.25">
      <c r="A4">
        <v>50</v>
      </c>
      <c r="C4">
        <f>AVERAGE(D4:F4)</f>
        <v>5.2433333333333332</v>
      </c>
      <c r="D4">
        <v>5.26</v>
      </c>
      <c r="E4">
        <v>5.28</v>
      </c>
      <c r="F4">
        <v>5.19</v>
      </c>
      <c r="G4">
        <f t="shared" ref="G4:G11" si="0">AVERAGE(H4:J4)</f>
        <v>1.0063333333333333</v>
      </c>
      <c r="H4">
        <v>1.022</v>
      </c>
      <c r="I4">
        <v>0.94099999999999995</v>
      </c>
      <c r="J4">
        <v>1.056</v>
      </c>
      <c r="K4">
        <f t="shared" ref="K4:K11" si="1">AVERAGE(L4:N4)</f>
        <v>5.8703333333333338</v>
      </c>
      <c r="L4">
        <v>5.8879999999999999</v>
      </c>
      <c r="M4">
        <v>5.875</v>
      </c>
      <c r="N4">
        <v>5.8479999999999999</v>
      </c>
      <c r="O4">
        <f t="shared" ref="O4:O11" si="2">(($K4)/($C4*1000))*((SQRT(2))/(4*0.4317827))</f>
        <v>9.1673763998533864E-4</v>
      </c>
      <c r="Q4">
        <f t="shared" ref="Q4:Q11" si="3">(($G4)/($C4*1000))*((SQRT(2))/(4*0.51910983))</f>
        <v>1.3071641967950248E-4</v>
      </c>
      <c r="U4" s="3">
        <v>0.76535878545591962</v>
      </c>
      <c r="V4" s="3">
        <v>2.9068506869035873E-3</v>
      </c>
      <c r="W4" s="3">
        <f t="shared" ref="W4:W10" si="4">$V4*(180/(PI()))</f>
        <v>0.16655027603427983</v>
      </c>
      <c r="X4" s="3">
        <v>1.1095034918239943E-4</v>
      </c>
      <c r="Y4" s="3">
        <f t="shared" ref="Y4:Y10" si="5">(X4)*(180/PI())</f>
        <v>6.3569867436542513E-3</v>
      </c>
    </row>
    <row r="5" spans="1:25" x14ac:dyDescent="0.25">
      <c r="A5">
        <v>100</v>
      </c>
      <c r="C5">
        <f t="shared" ref="C5:C11" si="6">AVERAGE(D5:F5)</f>
        <v>5.38</v>
      </c>
      <c r="D5">
        <v>5.39</v>
      </c>
      <c r="E5">
        <v>5.41</v>
      </c>
      <c r="F5">
        <v>5.34</v>
      </c>
      <c r="G5">
        <f t="shared" si="0"/>
        <v>1.1006666666666665</v>
      </c>
      <c r="H5">
        <v>1.1339999999999999</v>
      </c>
      <c r="I5">
        <v>1.1299999999999999</v>
      </c>
      <c r="J5">
        <v>1.038</v>
      </c>
      <c r="K5">
        <f t="shared" si="1"/>
        <v>6.1346666666666678</v>
      </c>
      <c r="L5">
        <v>6.1230000000000002</v>
      </c>
      <c r="M5">
        <v>6.1340000000000003</v>
      </c>
      <c r="N5">
        <v>6.1470000000000002</v>
      </c>
      <c r="O5">
        <f t="shared" si="2"/>
        <v>9.3368087489444508E-4</v>
      </c>
      <c r="Q5">
        <f t="shared" si="3"/>
        <v>1.3933791004157499E-4</v>
      </c>
      <c r="U5" s="3">
        <v>0.93205935957280994</v>
      </c>
      <c r="V5" s="3">
        <v>2.9083017592732444E-3</v>
      </c>
      <c r="W5" s="3">
        <f t="shared" si="4"/>
        <v>0.16663341635682924</v>
      </c>
      <c r="X5" s="3">
        <v>1.0972867107952358E-4</v>
      </c>
      <c r="Y5" s="3">
        <f t="shared" si="5"/>
        <v>6.2869897444359155E-3</v>
      </c>
    </row>
    <row r="6" spans="1:25" x14ac:dyDescent="0.25">
      <c r="A6">
        <v>150</v>
      </c>
      <c r="C6">
        <f t="shared" si="6"/>
        <v>5.416666666666667</v>
      </c>
      <c r="D6">
        <v>5.41</v>
      </c>
      <c r="E6">
        <v>5.39</v>
      </c>
      <c r="F6">
        <v>5.45</v>
      </c>
      <c r="G6">
        <f t="shared" si="0"/>
        <v>1.1319999999999999</v>
      </c>
      <c r="H6">
        <v>1.137</v>
      </c>
      <c r="I6">
        <v>1.127</v>
      </c>
      <c r="J6">
        <v>1.1319999999999999</v>
      </c>
      <c r="K6">
        <f t="shared" si="1"/>
        <v>6.2053333333333329</v>
      </c>
      <c r="L6">
        <v>6.2030000000000003</v>
      </c>
      <c r="M6">
        <v>6.2220000000000004</v>
      </c>
      <c r="N6">
        <v>6.1909999999999998</v>
      </c>
      <c r="O6">
        <f t="shared" si="2"/>
        <v>9.3804305791699016E-4</v>
      </c>
      <c r="Q6">
        <f t="shared" si="3"/>
        <v>1.4233446388611443E-4</v>
      </c>
      <c r="U6" s="3">
        <v>1.1543474248849594</v>
      </c>
      <c r="V6" s="3">
        <v>2.9094574149220258E-3</v>
      </c>
      <c r="W6" s="3">
        <f t="shared" si="4"/>
        <v>0.16669963054807485</v>
      </c>
      <c r="X6" s="3">
        <v>1.0901220886898132E-4</v>
      </c>
      <c r="Y6" s="3">
        <f t="shared" si="5"/>
        <v>6.2459394835912311E-3</v>
      </c>
    </row>
    <row r="7" spans="1:25" x14ac:dyDescent="0.25">
      <c r="A7">
        <v>200</v>
      </c>
      <c r="C7">
        <f t="shared" si="6"/>
        <v>5.753333333333333</v>
      </c>
      <c r="D7">
        <v>5.75</v>
      </c>
      <c r="E7">
        <v>5.77</v>
      </c>
      <c r="F7">
        <v>5.74</v>
      </c>
      <c r="G7">
        <f t="shared" si="0"/>
        <v>1.1779999999999999</v>
      </c>
      <c r="H7">
        <v>1.1950000000000001</v>
      </c>
      <c r="I7">
        <v>1.179</v>
      </c>
      <c r="J7">
        <v>1.1599999999999999</v>
      </c>
      <c r="K7">
        <f t="shared" si="1"/>
        <v>6.6293333333333324</v>
      </c>
      <c r="L7">
        <v>6.6379999999999999</v>
      </c>
      <c r="M7">
        <v>6.6509999999999998</v>
      </c>
      <c r="N7">
        <v>6.5990000000000002</v>
      </c>
      <c r="O7">
        <f t="shared" si="2"/>
        <v>9.4349605523056746E-4</v>
      </c>
      <c r="Q7">
        <f t="shared" si="3"/>
        <v>1.3945095970072891E-4</v>
      </c>
      <c r="U7" s="3">
        <v>1.4636256176486051</v>
      </c>
      <c r="V7" s="3">
        <v>2.908804138378308E-3</v>
      </c>
      <c r="W7" s="3">
        <f t="shared" si="4"/>
        <v>0.16666220055926495</v>
      </c>
      <c r="X7" s="3">
        <v>1.0842188120376454E-4</v>
      </c>
      <c r="Y7" s="3">
        <f t="shared" si="5"/>
        <v>6.2121161998444979E-3</v>
      </c>
    </row>
    <row r="8" spans="1:25" x14ac:dyDescent="0.25">
      <c r="A8">
        <v>250</v>
      </c>
      <c r="C8">
        <f t="shared" si="6"/>
        <v>5.753333333333333</v>
      </c>
      <c r="D8">
        <v>5.7</v>
      </c>
      <c r="E8">
        <v>5.77</v>
      </c>
      <c r="F8">
        <v>5.79</v>
      </c>
      <c r="G8">
        <f t="shared" si="0"/>
        <v>1.1856666666666669</v>
      </c>
      <c r="H8">
        <v>1.2150000000000001</v>
      </c>
      <c r="I8">
        <v>1.1339999999999999</v>
      </c>
      <c r="J8">
        <v>1.208</v>
      </c>
      <c r="K8">
        <f t="shared" si="1"/>
        <v>6.5789999999999997</v>
      </c>
      <c r="L8">
        <v>6.601</v>
      </c>
      <c r="M8">
        <v>6.5439999999999996</v>
      </c>
      <c r="N8">
        <v>6.5919999999999996</v>
      </c>
      <c r="O8">
        <f t="shared" si="2"/>
        <v>9.3633254435266039E-4</v>
      </c>
      <c r="Q8">
        <f t="shared" si="3"/>
        <v>1.4035853527320116E-4</v>
      </c>
      <c r="U8" s="3">
        <v>1.9162003063157789</v>
      </c>
      <c r="V8" s="3">
        <v>2.9133440433425405E-3</v>
      </c>
      <c r="W8" s="3">
        <f t="shared" si="4"/>
        <v>0.16692231795310594</v>
      </c>
      <c r="X8" s="3">
        <v>1.0519563489011821E-4</v>
      </c>
      <c r="Y8" s="3">
        <f t="shared" si="5"/>
        <v>6.0272659024029228E-3</v>
      </c>
    </row>
    <row r="9" spans="1:25" x14ac:dyDescent="0.25">
      <c r="A9">
        <v>300</v>
      </c>
      <c r="C9">
        <f t="shared" si="6"/>
        <v>5.38</v>
      </c>
      <c r="D9">
        <v>5.42</v>
      </c>
      <c r="E9">
        <v>5.38</v>
      </c>
      <c r="F9">
        <v>5.34</v>
      </c>
      <c r="G9">
        <f t="shared" si="0"/>
        <v>1.0353333333333334</v>
      </c>
      <c r="H9">
        <v>1.044</v>
      </c>
      <c r="I9">
        <v>0.99399999999999999</v>
      </c>
      <c r="J9">
        <v>1.0680000000000001</v>
      </c>
      <c r="K9">
        <f t="shared" si="1"/>
        <v>5.918333333333333</v>
      </c>
      <c r="L9">
        <v>5.92</v>
      </c>
      <c r="M9">
        <v>5.9050000000000002</v>
      </c>
      <c r="N9">
        <v>5.93</v>
      </c>
      <c r="O9">
        <f t="shared" si="2"/>
        <v>9.007554843376912E-4</v>
      </c>
      <c r="Q9">
        <f t="shared" si="3"/>
        <v>1.3106709527229923E-4</v>
      </c>
      <c r="U9" s="3">
        <v>2.6131583534211331</v>
      </c>
      <c r="V9" s="3">
        <v>2.9201522934316172E-3</v>
      </c>
      <c r="W9" s="3">
        <f t="shared" si="4"/>
        <v>0.16731240194907962</v>
      </c>
      <c r="X9" s="3">
        <v>1.0190834941359726E-4</v>
      </c>
      <c r="Y9" s="3">
        <f t="shared" si="5"/>
        <v>5.8389183185436205E-3</v>
      </c>
    </row>
    <row r="10" spans="1:25" x14ac:dyDescent="0.25">
      <c r="A10">
        <v>350</v>
      </c>
      <c r="C10">
        <f t="shared" si="6"/>
        <v>5.0766666666666671</v>
      </c>
      <c r="D10">
        <v>5.0999999999999996</v>
      </c>
      <c r="E10">
        <v>5.04</v>
      </c>
      <c r="F10">
        <v>5.09</v>
      </c>
      <c r="G10">
        <f t="shared" si="0"/>
        <v>0.84633333333333327</v>
      </c>
      <c r="H10">
        <v>0.877</v>
      </c>
      <c r="I10">
        <v>0.85</v>
      </c>
      <c r="J10">
        <v>0.81200000000000006</v>
      </c>
      <c r="K10">
        <f t="shared" si="1"/>
        <v>5.3350000000000009</v>
      </c>
      <c r="L10">
        <v>5.3079999999999998</v>
      </c>
      <c r="M10">
        <v>5.3410000000000002</v>
      </c>
      <c r="N10">
        <v>5.3559999999999999</v>
      </c>
      <c r="O10">
        <f t="shared" si="2"/>
        <v>8.6048943790426632E-4</v>
      </c>
      <c r="Q10">
        <f t="shared" si="3"/>
        <v>1.1354252583011073E-4</v>
      </c>
      <c r="U10" s="3">
        <v>2.8510146946698858</v>
      </c>
      <c r="V10" s="3">
        <v>2.9205532864381325E-3</v>
      </c>
      <c r="W10" s="3">
        <f t="shared" si="4"/>
        <v>0.16733537715596719</v>
      </c>
      <c r="X10" s="3">
        <v>1.0126176973709147E-4</v>
      </c>
      <c r="Y10" s="3">
        <f t="shared" si="5"/>
        <v>5.8018720319609049E-3</v>
      </c>
    </row>
    <row r="11" spans="1:25" x14ac:dyDescent="0.25">
      <c r="A11">
        <v>400</v>
      </c>
      <c r="C11">
        <f t="shared" si="6"/>
        <v>4.4200000000000008</v>
      </c>
      <c r="D11">
        <v>4.45</v>
      </c>
      <c r="E11">
        <v>4.3600000000000003</v>
      </c>
      <c r="F11">
        <v>4.45</v>
      </c>
      <c r="G11">
        <f t="shared" si="0"/>
        <v>0.70599999999999996</v>
      </c>
      <c r="H11">
        <v>0.69699999999999995</v>
      </c>
      <c r="I11">
        <v>0.70099999999999996</v>
      </c>
      <c r="J11">
        <v>0.72</v>
      </c>
      <c r="K11">
        <f t="shared" si="1"/>
        <v>4.3129999999999997</v>
      </c>
      <c r="L11">
        <v>4.3049999999999997</v>
      </c>
      <c r="M11">
        <v>4.3159999999999998</v>
      </c>
      <c r="N11">
        <v>4.3179999999999996</v>
      </c>
      <c r="O11">
        <f t="shared" si="2"/>
        <v>7.9900032799030767E-4</v>
      </c>
      <c r="Q11">
        <f t="shared" si="3"/>
        <v>1.0878729680203004E-4</v>
      </c>
      <c r="S11" t="s">
        <v>12</v>
      </c>
    </row>
    <row r="16" spans="1:25" x14ac:dyDescent="0.25">
      <c r="M16" t="s">
        <v>18</v>
      </c>
      <c r="N16" s="5" t="s">
        <v>15</v>
      </c>
    </row>
    <row r="17" spans="13:14" x14ac:dyDescent="0.25">
      <c r="M17" t="s">
        <v>19</v>
      </c>
      <c r="N17" s="5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2016-07-28T19:17:31Z</dcterms:created>
  <dcterms:modified xsi:type="dcterms:W3CDTF">2016-07-30T04:22:12Z</dcterms:modified>
</cp:coreProperties>
</file>