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Run 1 Asymmetries" sheetId="1" r:id="rId1"/>
    <sheet name="Run 2 Asymmetries" sheetId="2" r:id="rId2"/>
    <sheet name="Run 1 Rates" sheetId="3" r:id="rId3"/>
    <sheet name="Run 2 Rates" sheetId="4" r:id="rId4"/>
    <sheet name="Run 1 Fit Parameters" sheetId="5" r:id="rId5"/>
    <sheet name="Run 2 Fit Parameters" sheetId="6" r:id="rId6"/>
  </sheets>
  <definedNames/>
  <calcPr fullCalcOnLoad="1"/>
</workbook>
</file>

<file path=xl/sharedStrings.xml><?xml version="1.0" encoding="utf-8"?>
<sst xmlns="http://schemas.openxmlformats.org/spreadsheetml/2006/main" count="568" uniqueCount="112">
  <si>
    <t>Run 1 Asym vs Thickness</t>
  </si>
  <si>
    <t>E: -0.5 to +2, NO dilution subtracted, Only Gaussian fit: E-gaussian[8000:9000]</t>
  </si>
  <si>
    <t>ToF: -2 to +2 : [49:55]</t>
  </si>
  <si>
    <t>Thickness</t>
  </si>
  <si>
    <t>Run</t>
  </si>
  <si>
    <t>Phys Asyn</t>
  </si>
  <si>
    <t>err</t>
  </si>
  <si>
    <t>Detector Asym</t>
  </si>
  <si>
    <t>Beam Asym</t>
  </si>
  <si>
    <t>Phys Asym</t>
  </si>
  <si>
    <t>(foil 15)</t>
  </si>
  <si>
    <t>low</t>
  </si>
  <si>
    <t>(foil 3)</t>
  </si>
  <si>
    <t>(foil 4)</t>
  </si>
  <si>
    <t>(foil 2)</t>
  </si>
  <si>
    <t>(foil 5)</t>
  </si>
  <si>
    <t>(foil 14)</t>
  </si>
  <si>
    <t>(foil 8)</t>
  </si>
  <si>
    <t>high</t>
  </si>
  <si>
    <t>(foil 1)</t>
  </si>
  <si>
    <t>(foil 12)</t>
  </si>
  <si>
    <t>(foil 13)</t>
  </si>
  <si>
    <t>PMT Threshold</t>
  </si>
  <si>
    <t>Target Ladder Pos</t>
  </si>
  <si>
    <t>Nominal T</t>
  </si>
  <si>
    <t>FESEM T</t>
  </si>
  <si>
    <t>dT</t>
  </si>
  <si>
    <t>A</t>
  </si>
  <si>
    <t>dA</t>
  </si>
  <si>
    <t>Low</t>
  </si>
  <si>
    <t>High</t>
  </si>
  <si>
    <t>15 – stability</t>
  </si>
  <si>
    <t>Run 2 Asym vs Thickness</t>
  </si>
  <si>
    <t>Up/Down</t>
  </si>
  <si>
    <t>Left/Right</t>
  </si>
  <si>
    <t>Reordered from thickes to thinnest</t>
  </si>
  <si>
    <t>DAQ Deadtime Corr = N_trig / N_acc</t>
  </si>
  <si>
    <t>Electronics Deadtime Corr = 1 / (1 – dE-Rate)</t>
  </si>
  <si>
    <t>Unnormalized Rate = N * deadtimeDAQ * deadtimeElec / RunTime</t>
  </si>
  <si>
    <t>Gain = 1.10E+5 +/- 500</t>
  </si>
  <si>
    <t>E: -0.5 to +2, Gaussian fit: E-gaussian[8000:9000]</t>
  </si>
  <si>
    <t>Unnormalized dR^2 = R^2 * ( 1/N + 1/N_trig + 1/N_acc + (dT/T)^2 )</t>
  </si>
  <si>
    <t>Offset = 0.0 +/- 1000.0</t>
  </si>
  <si>
    <t>LEFT</t>
  </si>
  <si>
    <t>RIGHT</t>
  </si>
  <si>
    <t>UP</t>
  </si>
  <si>
    <t>DOWN</t>
  </si>
  <si>
    <t>R_A</t>
  </si>
  <si>
    <t>dR_A</t>
  </si>
  <si>
    <t>(R_A) / I</t>
  </si>
  <si>
    <t>(dR_A) / I</t>
  </si>
  <si>
    <t>C</t>
  </si>
  <si>
    <t>dC</t>
  </si>
  <si>
    <t>( R_A / I ) * C</t>
  </si>
  <si>
    <t>SQRT(C*C*dR*dR + R*R*dC*dC)</t>
  </si>
  <si>
    <t>Run Time (s)</t>
  </si>
  <si>
    <t>dT (s)</t>
  </si>
  <si>
    <t>Current (uA)</t>
  </si>
  <si>
    <t>dI (uA)</t>
  </si>
  <si>
    <t>dI/I</t>
  </si>
  <si>
    <t>N_trig</t>
  </si>
  <si>
    <t>N_acc</t>
  </si>
  <si>
    <t>DAQ Deadtime Correction</t>
  </si>
  <si>
    <t>N Good Physics Events</t>
  </si>
  <si>
    <t>dE-Rate (Hz)</t>
  </si>
  <si>
    <t>Electronics Deadtime Correction</t>
  </si>
  <si>
    <t>Unnormalized Rate (Hz)</t>
  </si>
  <si>
    <t>Unnormalized dR (Hz)</t>
  </si>
  <si>
    <t>Average Unnormalized Rate (Hz)</t>
  </si>
  <si>
    <t>Average Unnormalized dR (Hz)</t>
  </si>
  <si>
    <t>Average Normalized Rate (Hz/uA)</t>
  </si>
  <si>
    <t>Average Normalized dR (Hz/uA)</t>
  </si>
  <si>
    <t>Stability Correction</t>
  </si>
  <si>
    <t>Stability Correction Error</t>
  </si>
  <si>
    <t>Stability Corrected Normalized Average Rate</t>
  </si>
  <si>
    <t>Stability Corrected Normalized Average Rate Error</t>
  </si>
  <si>
    <t>calculating geometric avg for set of runs on foil</t>
  </si>
  <si>
    <t>&lt; dI / I &gt; =</t>
  </si>
  <si>
    <t>Geometric Average Rate for Foil (Hz/uA) :</t>
  </si>
  <si>
    <t>Foil Number</t>
  </si>
  <si>
    <t>Nominal Thickness</t>
  </si>
  <si>
    <t>FESEM Thickness</t>
  </si>
  <si>
    <t>FESEM Thickness Error</t>
  </si>
  <si>
    <t>Stability Corrected Normalized Average Rate Uncertainty
STAT</t>
  </si>
  <si>
    <t>Arithmetic Average of Fractional Uncertainty in Beam Current
SYST</t>
  </si>
  <si>
    <t>Drift of Stability Corrected Norm. Rate
SYST</t>
  </si>
  <si>
    <t>TOTAL Normalized  Uncertainty</t>
  </si>
  <si>
    <t>Expt. Asymmetry</t>
  </si>
  <si>
    <t>Expt. Asymmetry Uncertainty Statistical</t>
  </si>
  <si>
    <t>low/high</t>
  </si>
  <si>
    <t>#</t>
  </si>
  <si>
    <t>T_o [nm]</t>
  </si>
  <si>
    <t>T [nm]</t>
  </si>
  <si>
    <t>dT [nm]</t>
  </si>
  <si>
    <t>R [Hz/uA]</t>
  </si>
  <si>
    <t>dR [Hz/uA]</t>
  </si>
  <si>
    <t>&lt; dI / I &gt; [uA]</t>
  </si>
  <si>
    <t>|Δ/Σ|</t>
  </si>
  <si>
    <t>dR_final [Hz/uA]</t>
  </si>
  <si>
    <t xml:space="preserve"> A [%]</t>
  </si>
  <si>
    <t>dA [%]</t>
  </si>
  <si>
    <t>Gain = 1.20E+5 +/- 500</t>
  </si>
  <si>
    <t>Offset = -1000.0 +/- 1000.0</t>
  </si>
  <si>
    <t>&lt; dI / I &gt;</t>
  </si>
  <si>
    <t>Time-of-Flight</t>
  </si>
  <si>
    <t>Energy Guassian</t>
  </si>
  <si>
    <t>Dilution exp</t>
  </si>
  <si>
    <t>Thickness-Foil</t>
  </si>
  <si>
    <t>Mean</t>
  </si>
  <si>
    <t>Sigma</t>
  </si>
  <si>
    <t>b</t>
  </si>
  <si>
    <t>db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</si>
</sst>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0.0"/>
    <numFmt numFmtId="167" formatCode="0.000"/>
    <numFmt numFmtId="168" formatCode="0.0000E+000"/>
    <numFmt numFmtId="169" formatCode="0.00E+0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0" borderId="0" xfId="0" applyFill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4" fontId="1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wrapText="1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8" fontId="0" fillId="4" borderId="0" xfId="0" applyNumberFormat="1" applyFill="1" applyAlignment="1">
      <alignment/>
    </xf>
    <xf numFmtId="164" fontId="1" fillId="0" borderId="0" xfId="0" applyFont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4" xfId="0" applyNumberFormat="1" applyBorder="1" applyAlignment="1">
      <alignment horizontal="center"/>
    </xf>
    <xf numFmtId="168" fontId="4" fillId="5" borderId="4" xfId="0" applyNumberFormat="1" applyFont="1" applyFill="1" applyBorder="1" applyAlignment="1">
      <alignment horizontal="center"/>
    </xf>
    <xf numFmtId="164" fontId="0" fillId="6" borderId="0" xfId="0" applyFill="1" applyAlignment="1">
      <alignment/>
    </xf>
    <xf numFmtId="168" fontId="0" fillId="6" borderId="0" xfId="0" applyNumberFormat="1" applyFill="1" applyAlignment="1">
      <alignment/>
    </xf>
    <xf numFmtId="168" fontId="0" fillId="0" borderId="3" xfId="0" applyNumberFormat="1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1">
      <pane xSplit="2" ySplit="6" topLeftCell="C112" activePane="bottomRight" state="frozen"/>
      <selection pane="topLeft" activeCell="A1" sqref="A1"/>
      <selection pane="topRight" activeCell="C1" sqref="C1"/>
      <selection pane="bottomLeft" activeCell="A112" sqref="A112"/>
      <selection pane="bottomRight" activeCell="H126" sqref="H126"/>
    </sheetView>
  </sheetViews>
  <sheetFormatPr defaultColWidth="11.421875" defaultRowHeight="12.75"/>
  <cols>
    <col min="1" max="16384" width="11.57421875" style="0" customWidth="1"/>
  </cols>
  <sheetData>
    <row r="1" ht="12.75">
      <c r="A1" s="1">
        <v>42741</v>
      </c>
    </row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6" spans="1:21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6</v>
      </c>
      <c r="G6" s="2" t="s">
        <v>8</v>
      </c>
      <c r="H6" s="3" t="s">
        <v>6</v>
      </c>
      <c r="I6" s="4" t="s">
        <v>9</v>
      </c>
      <c r="J6" s="2" t="s">
        <v>6</v>
      </c>
      <c r="K6" s="2" t="s">
        <v>7</v>
      </c>
      <c r="L6" s="2" t="s">
        <v>6</v>
      </c>
      <c r="M6" s="2" t="s">
        <v>8</v>
      </c>
      <c r="N6" s="2" t="s">
        <v>6</v>
      </c>
      <c r="O6" s="2"/>
      <c r="P6" s="2"/>
      <c r="Q6" s="2"/>
      <c r="R6" s="2"/>
      <c r="S6" s="2"/>
      <c r="T6" s="2"/>
      <c r="U6" s="2"/>
    </row>
    <row r="7" spans="1:21" ht="12.75">
      <c r="A7" s="5">
        <v>1000</v>
      </c>
      <c r="B7" s="5">
        <v>7999</v>
      </c>
      <c r="C7">
        <v>33.6571</v>
      </c>
      <c r="D7">
        <v>0.21989499999999998</v>
      </c>
      <c r="E7">
        <v>-2.47835</v>
      </c>
      <c r="F7">
        <v>0.247834</v>
      </c>
      <c r="G7">
        <v>0.21440399999999998</v>
      </c>
      <c r="H7" s="6">
        <v>0.24798499999999998</v>
      </c>
      <c r="I7" s="7">
        <v>0.616732</v>
      </c>
      <c r="J7">
        <v>0.23302799999999999</v>
      </c>
      <c r="K7">
        <v>4.56775</v>
      </c>
      <c r="L7">
        <v>0.23255099999999998</v>
      </c>
      <c r="M7">
        <v>-0.343033</v>
      </c>
      <c r="N7">
        <v>0.233034</v>
      </c>
      <c r="Q7">
        <f aca="true" t="shared" si="0" ref="Q7:Q12">ABS(C7)</f>
        <v>33.6571</v>
      </c>
      <c r="T7">
        <f aca="true" t="shared" si="1" ref="T7:T12">Q7/(D7*D7)</f>
        <v>696.0588893934034</v>
      </c>
      <c r="U7">
        <f aca="true" t="shared" si="2" ref="U7:U12">1/(D7*D7)</f>
        <v>20.68089316647612</v>
      </c>
    </row>
    <row r="8" spans="1:21" ht="12.75">
      <c r="A8" s="5" t="s">
        <v>10</v>
      </c>
      <c r="B8" s="5">
        <v>8000</v>
      </c>
      <c r="C8">
        <v>-33.8894</v>
      </c>
      <c r="D8">
        <v>0.23288399999999998</v>
      </c>
      <c r="E8">
        <v>-3.15548</v>
      </c>
      <c r="F8">
        <v>0.262839</v>
      </c>
      <c r="G8">
        <v>0.244276</v>
      </c>
      <c r="H8" s="6">
        <v>0.2631</v>
      </c>
      <c r="I8" s="7">
        <v>-0.856858</v>
      </c>
      <c r="J8">
        <v>0.247018</v>
      </c>
      <c r="K8">
        <v>4.28445</v>
      </c>
      <c r="L8">
        <v>0.246583</v>
      </c>
      <c r="M8">
        <v>0.48649899999999996</v>
      </c>
      <c r="N8">
        <v>0.247031</v>
      </c>
      <c r="Q8">
        <f t="shared" si="0"/>
        <v>33.8894</v>
      </c>
      <c r="T8">
        <f t="shared" si="1"/>
        <v>624.8626640390373</v>
      </c>
      <c r="U8">
        <f t="shared" si="2"/>
        <v>18.438292328546307</v>
      </c>
    </row>
    <row r="9" spans="1:21" ht="12.75">
      <c r="A9" s="5" t="s">
        <v>11</v>
      </c>
      <c r="B9" s="5">
        <v>8001</v>
      </c>
      <c r="C9">
        <v>33.7549</v>
      </c>
      <c r="D9">
        <v>0.23149699999999998</v>
      </c>
      <c r="E9">
        <v>-3.22467</v>
      </c>
      <c r="F9">
        <v>0.260994</v>
      </c>
      <c r="G9">
        <v>0.00510569</v>
      </c>
      <c r="H9" s="6">
        <v>0.261266</v>
      </c>
      <c r="I9" s="7">
        <v>0.556823</v>
      </c>
      <c r="J9">
        <v>0.244835</v>
      </c>
      <c r="K9">
        <v>4.30504</v>
      </c>
      <c r="L9">
        <v>0.244389</v>
      </c>
      <c r="M9">
        <v>-0.227933</v>
      </c>
      <c r="N9">
        <v>0.24484199999999998</v>
      </c>
      <c r="Q9">
        <f t="shared" si="0"/>
        <v>33.7549</v>
      </c>
      <c r="T9">
        <f t="shared" si="1"/>
        <v>629.8629908993482</v>
      </c>
      <c r="U9">
        <f t="shared" si="2"/>
        <v>18.659897997012234</v>
      </c>
    </row>
    <row r="10" spans="1:21" ht="12.75">
      <c r="A10" s="5"/>
      <c r="B10" s="5">
        <v>8002</v>
      </c>
      <c r="C10">
        <v>-34.1531</v>
      </c>
      <c r="D10">
        <v>0.233143</v>
      </c>
      <c r="E10">
        <v>-3.28526</v>
      </c>
      <c r="F10">
        <v>0.263644</v>
      </c>
      <c r="G10">
        <v>0.0770946</v>
      </c>
      <c r="H10" s="6">
        <v>0.263928</v>
      </c>
      <c r="I10" s="7">
        <v>-0.462323</v>
      </c>
      <c r="J10">
        <v>0.247213</v>
      </c>
      <c r="K10">
        <v>4.24137</v>
      </c>
      <c r="L10">
        <v>0.246774</v>
      </c>
      <c r="M10">
        <v>0.203671</v>
      </c>
      <c r="N10">
        <v>0.247217</v>
      </c>
      <c r="Q10">
        <f t="shared" si="0"/>
        <v>34.1531</v>
      </c>
      <c r="T10">
        <f t="shared" si="1"/>
        <v>628.3264884380833</v>
      </c>
      <c r="U10">
        <f t="shared" si="2"/>
        <v>18.397348657605992</v>
      </c>
    </row>
    <row r="11" spans="1:21" ht="12.75">
      <c r="A11" s="5"/>
      <c r="B11" s="5">
        <v>8003</v>
      </c>
      <c r="C11">
        <v>33.8832</v>
      </c>
      <c r="D11">
        <v>0.232283</v>
      </c>
      <c r="E11">
        <v>-3.36248</v>
      </c>
      <c r="F11">
        <v>0.262113</v>
      </c>
      <c r="G11">
        <v>-0.037316499999999996</v>
      </c>
      <c r="H11" s="6">
        <v>0.262409</v>
      </c>
      <c r="I11" s="7">
        <v>0.145015</v>
      </c>
      <c r="J11">
        <v>0.24528699999999998</v>
      </c>
      <c r="K11">
        <v>4.83463</v>
      </c>
      <c r="L11">
        <v>0.244714</v>
      </c>
      <c r="M11">
        <v>-0.8614900000000001</v>
      </c>
      <c r="N11">
        <v>0.245269</v>
      </c>
      <c r="Q11">
        <f t="shared" si="0"/>
        <v>33.8832</v>
      </c>
      <c r="T11">
        <f t="shared" si="1"/>
        <v>627.985428112714</v>
      </c>
      <c r="U11">
        <f t="shared" si="2"/>
        <v>18.533828803439874</v>
      </c>
    </row>
    <row r="12" spans="1:21" ht="12.75">
      <c r="A12" s="5"/>
      <c r="B12" s="5">
        <v>8004</v>
      </c>
      <c r="C12">
        <v>-34.4266</v>
      </c>
      <c r="D12">
        <v>0.23082000000000003</v>
      </c>
      <c r="E12">
        <v>-3.21516</v>
      </c>
      <c r="F12">
        <v>0.261584</v>
      </c>
      <c r="G12">
        <v>0.611211</v>
      </c>
      <c r="H12" s="6">
        <v>0.261845</v>
      </c>
      <c r="I12" s="7">
        <v>-0.756589</v>
      </c>
      <c r="J12">
        <v>0.245248</v>
      </c>
      <c r="K12">
        <v>4.35757</v>
      </c>
      <c r="L12">
        <v>0.244797</v>
      </c>
      <c r="M12">
        <v>0.36866699999999997</v>
      </c>
      <c r="N12">
        <v>0.24525899999999998</v>
      </c>
      <c r="Q12">
        <f t="shared" si="0"/>
        <v>34.4266</v>
      </c>
      <c r="T12">
        <f t="shared" si="1"/>
        <v>646.170698062635</v>
      </c>
      <c r="U12">
        <f t="shared" si="2"/>
        <v>18.769518281289322</v>
      </c>
    </row>
    <row r="13" spans="1:9" s="10" customFormat="1" ht="12.75">
      <c r="A13" s="8"/>
      <c r="B13" s="8"/>
      <c r="C13" s="9">
        <f>SUM(T7:T12)/SUM(U7:U12)</f>
        <v>33.95553978816849</v>
      </c>
      <c r="D13" s="10">
        <f>SQRT(1/SUM(U7:U12))</f>
        <v>0.09387301331019676</v>
      </c>
      <c r="H13" s="11"/>
      <c r="I13" s="12"/>
    </row>
    <row r="14" spans="1:9" ht="12.75">
      <c r="A14" s="5"/>
      <c r="B14" s="13"/>
      <c r="H14" s="6"/>
      <c r="I14" s="7"/>
    </row>
    <row r="15" spans="1:9" ht="12.75">
      <c r="A15" s="5"/>
      <c r="B15" s="5"/>
      <c r="H15" s="6"/>
      <c r="I15" s="7"/>
    </row>
    <row r="16" spans="1:21" ht="12.75">
      <c r="A16" s="5">
        <v>870</v>
      </c>
      <c r="B16" s="5">
        <v>8013</v>
      </c>
      <c r="C16">
        <v>-34.6497</v>
      </c>
      <c r="D16">
        <v>0.234929</v>
      </c>
      <c r="E16">
        <v>-2.99986</v>
      </c>
      <c r="F16">
        <v>0.266742</v>
      </c>
      <c r="G16">
        <v>0.172169</v>
      </c>
      <c r="H16" s="6">
        <v>0.266982</v>
      </c>
      <c r="I16" s="7">
        <v>-0.6600849999999999</v>
      </c>
      <c r="J16">
        <v>0.248941</v>
      </c>
      <c r="K16">
        <v>3.72407</v>
      </c>
      <c r="L16">
        <v>0.248607</v>
      </c>
      <c r="M16">
        <v>0.422245</v>
      </c>
      <c r="N16">
        <v>0.248948</v>
      </c>
      <c r="Q16">
        <f aca="true" t="shared" si="3" ref="Q16:Q21">ABS(C16)</f>
        <v>34.6497</v>
      </c>
      <c r="T16">
        <f aca="true" t="shared" si="4" ref="T16:T21">Q16/(D16*D16)</f>
        <v>627.8070938514489</v>
      </c>
      <c r="U16">
        <f aca="true" t="shared" si="5" ref="U16:U21">1/(D16*D16)</f>
        <v>18.118687718838803</v>
      </c>
    </row>
    <row r="17" spans="1:21" ht="12.75">
      <c r="A17" s="5" t="s">
        <v>12</v>
      </c>
      <c r="B17" s="5">
        <v>8014</v>
      </c>
      <c r="C17">
        <v>34.9457</v>
      </c>
      <c r="D17">
        <v>0.233675</v>
      </c>
      <c r="E17">
        <v>-3.11155</v>
      </c>
      <c r="F17">
        <v>0.265924</v>
      </c>
      <c r="G17">
        <v>-0.212448</v>
      </c>
      <c r="H17" s="6">
        <v>0.26618</v>
      </c>
      <c r="I17" s="7">
        <v>0.488288</v>
      </c>
      <c r="J17">
        <v>0.24853299999999998</v>
      </c>
      <c r="K17">
        <v>3.5123</v>
      </c>
      <c r="L17">
        <v>0.24823299999999998</v>
      </c>
      <c r="M17">
        <v>-0.237645</v>
      </c>
      <c r="N17">
        <v>0.24853799999999998</v>
      </c>
      <c r="Q17">
        <f t="shared" si="3"/>
        <v>34.9457</v>
      </c>
      <c r="T17">
        <f t="shared" si="4"/>
        <v>639.9841843104712</v>
      </c>
      <c r="U17">
        <f t="shared" si="5"/>
        <v>18.313674767152214</v>
      </c>
    </row>
    <row r="18" spans="1:21" ht="12.75">
      <c r="A18" s="5" t="s">
        <v>11</v>
      </c>
      <c r="B18" s="5">
        <v>8015</v>
      </c>
      <c r="C18">
        <v>-34.8835</v>
      </c>
      <c r="D18">
        <v>0.237639</v>
      </c>
      <c r="E18">
        <v>-2.93268</v>
      </c>
      <c r="F18">
        <v>0.27033</v>
      </c>
      <c r="G18">
        <v>-0.239337</v>
      </c>
      <c r="H18" s="6">
        <v>0.270561</v>
      </c>
      <c r="I18" s="7">
        <v>-0.671003</v>
      </c>
      <c r="J18">
        <v>0.252523</v>
      </c>
      <c r="K18">
        <v>4.11877</v>
      </c>
      <c r="L18">
        <v>0.252106</v>
      </c>
      <c r="M18">
        <v>0.030932599999999998</v>
      </c>
      <c r="N18">
        <v>0.252535</v>
      </c>
      <c r="Q18">
        <f t="shared" si="3"/>
        <v>34.8835</v>
      </c>
      <c r="T18">
        <f t="shared" si="4"/>
        <v>617.7099836198454</v>
      </c>
      <c r="U18">
        <f t="shared" si="5"/>
        <v>17.707798346491764</v>
      </c>
    </row>
    <row r="19" spans="1:21" ht="12.75">
      <c r="A19" s="5"/>
      <c r="B19" s="5">
        <v>8019</v>
      </c>
      <c r="C19">
        <v>34.6016</v>
      </c>
      <c r="D19">
        <v>0.219269</v>
      </c>
      <c r="E19">
        <v>-2.7146</v>
      </c>
      <c r="F19">
        <v>0.248908</v>
      </c>
      <c r="G19">
        <v>-0.29966499999999996</v>
      </c>
      <c r="H19" s="6">
        <v>0.24909000000000003</v>
      </c>
      <c r="I19" s="7">
        <v>0.6751159999999999</v>
      </c>
      <c r="J19">
        <v>0.233836</v>
      </c>
      <c r="K19">
        <v>3.76777</v>
      </c>
      <c r="L19">
        <v>0.233514</v>
      </c>
      <c r="M19">
        <v>-0.0668438</v>
      </c>
      <c r="N19">
        <v>0.233846</v>
      </c>
      <c r="Q19">
        <f t="shared" si="3"/>
        <v>34.6016</v>
      </c>
      <c r="T19">
        <f t="shared" si="4"/>
        <v>719.683771015909</v>
      </c>
      <c r="U19">
        <f t="shared" si="5"/>
        <v>20.79914717862495</v>
      </c>
    </row>
    <row r="20" spans="1:21" ht="12.75">
      <c r="A20" s="5"/>
      <c r="B20" s="5">
        <v>8020</v>
      </c>
      <c r="C20">
        <v>-34.8226</v>
      </c>
      <c r="D20">
        <v>0.21126000000000003</v>
      </c>
      <c r="E20">
        <v>-2.69203</v>
      </c>
      <c r="F20">
        <v>0.24023899999999998</v>
      </c>
      <c r="G20">
        <v>0.109665</v>
      </c>
      <c r="H20" s="6">
        <v>0.240413</v>
      </c>
      <c r="I20" s="7">
        <v>-0.29633899999999996</v>
      </c>
      <c r="J20">
        <v>0.22476000000000002</v>
      </c>
      <c r="K20">
        <v>3.47377</v>
      </c>
      <c r="L20">
        <v>0.224491</v>
      </c>
      <c r="M20">
        <v>0.5326029999999999</v>
      </c>
      <c r="N20">
        <v>0.22475599999999998</v>
      </c>
      <c r="Q20">
        <f t="shared" si="3"/>
        <v>34.8226</v>
      </c>
      <c r="T20">
        <f t="shared" si="4"/>
        <v>780.2371831771122</v>
      </c>
      <c r="U20">
        <f t="shared" si="5"/>
        <v>22.4060576515571</v>
      </c>
    </row>
    <row r="21" spans="1:21" ht="12.75">
      <c r="A21" s="5"/>
      <c r="B21" s="5">
        <v>8021</v>
      </c>
      <c r="C21">
        <v>35.0301</v>
      </c>
      <c r="D21">
        <v>0.214915</v>
      </c>
      <c r="E21">
        <v>-3.0274</v>
      </c>
      <c r="F21">
        <v>0.244751</v>
      </c>
      <c r="G21">
        <v>-0.128434</v>
      </c>
      <c r="H21" s="6">
        <v>0.244975</v>
      </c>
      <c r="I21" s="7">
        <v>0.815859</v>
      </c>
      <c r="J21">
        <v>0.228923</v>
      </c>
      <c r="K21">
        <v>3.9566</v>
      </c>
      <c r="L21">
        <v>0.22857899999999998</v>
      </c>
      <c r="M21">
        <v>-0.605564</v>
      </c>
      <c r="N21">
        <v>0.228929</v>
      </c>
      <c r="Q21">
        <f t="shared" si="3"/>
        <v>35.0301</v>
      </c>
      <c r="T21">
        <f t="shared" si="4"/>
        <v>758.4167583116324</v>
      </c>
      <c r="U21">
        <f t="shared" si="5"/>
        <v>21.650430866929653</v>
      </c>
    </row>
    <row r="22" spans="1:9" s="10" customFormat="1" ht="12.75">
      <c r="A22" s="8"/>
      <c r="B22" s="8"/>
      <c r="C22" s="9">
        <f>SUM(T16:T21)/SUM(U16:U21)</f>
        <v>34.82340633146515</v>
      </c>
      <c r="D22" s="10">
        <f>SQRT(1/SUM(U16:U21))</f>
        <v>0.09167146878563198</v>
      </c>
      <c r="H22" s="11"/>
      <c r="I22" s="12"/>
    </row>
    <row r="23" spans="1:2" ht="12.75">
      <c r="A23" s="5"/>
      <c r="B23" s="13"/>
    </row>
    <row r="24" spans="1:2" ht="12.75">
      <c r="A24" s="5"/>
      <c r="B24" s="5"/>
    </row>
    <row r="25" spans="1:21" ht="12.75">
      <c r="A25" s="5">
        <v>750</v>
      </c>
      <c r="B25" s="5">
        <v>8024</v>
      </c>
      <c r="C25">
        <v>-36.401</v>
      </c>
      <c r="D25">
        <v>0.231006</v>
      </c>
      <c r="E25">
        <v>-3.05491</v>
      </c>
      <c r="F25">
        <v>0.266042</v>
      </c>
      <c r="G25">
        <v>0.0199247</v>
      </c>
      <c r="H25" s="6">
        <v>0.26629</v>
      </c>
      <c r="I25" s="7">
        <v>-0.7841739999999999</v>
      </c>
      <c r="J25">
        <v>0.246796</v>
      </c>
      <c r="K25">
        <v>4.12622</v>
      </c>
      <c r="L25">
        <v>0.246391</v>
      </c>
      <c r="M25">
        <v>0.18290399999999998</v>
      </c>
      <c r="N25">
        <v>0.24681000000000003</v>
      </c>
      <c r="Q25">
        <f aca="true" t="shared" si="6" ref="Q25:Q30">ABS(C25)</f>
        <v>36.401</v>
      </c>
      <c r="T25">
        <f aca="true" t="shared" si="7" ref="T25:T30">Q25/(D25*D25)</f>
        <v>682.1294412142257</v>
      </c>
      <c r="U25">
        <f aca="true" t="shared" si="8" ref="U25:U30">1/(D25*D25)</f>
        <v>18.739304997506267</v>
      </c>
    </row>
    <row r="26" spans="1:21" ht="12.75">
      <c r="A26" s="5" t="s">
        <v>13</v>
      </c>
      <c r="B26" s="5">
        <v>8025</v>
      </c>
      <c r="C26">
        <v>35.8172</v>
      </c>
      <c r="D26">
        <v>0.234876</v>
      </c>
      <c r="E26">
        <v>-2.65823</v>
      </c>
      <c r="F26">
        <v>0.269252</v>
      </c>
      <c r="G26">
        <v>-0.262169</v>
      </c>
      <c r="H26" s="6">
        <v>0.26944</v>
      </c>
      <c r="I26" s="7">
        <v>0.4698</v>
      </c>
      <c r="J26">
        <v>0.250346</v>
      </c>
      <c r="K26">
        <v>4.14219</v>
      </c>
      <c r="L26">
        <v>0.24992199999999998</v>
      </c>
      <c r="M26">
        <v>-0.334039</v>
      </c>
      <c r="N26">
        <v>0.250348</v>
      </c>
      <c r="Q26">
        <f t="shared" si="6"/>
        <v>35.8172</v>
      </c>
      <c r="T26">
        <f t="shared" si="7"/>
        <v>649.2535720281553</v>
      </c>
      <c r="U26">
        <f t="shared" si="8"/>
        <v>18.12686564075794</v>
      </c>
    </row>
    <row r="27" spans="1:21" ht="12.75">
      <c r="A27" s="5" t="s">
        <v>11</v>
      </c>
      <c r="B27" s="5">
        <v>8026</v>
      </c>
      <c r="C27">
        <v>-35.6742</v>
      </c>
      <c r="D27">
        <v>0.235005</v>
      </c>
      <c r="E27">
        <v>-3.0923</v>
      </c>
      <c r="F27">
        <v>0.269017</v>
      </c>
      <c r="G27">
        <v>-0.2637</v>
      </c>
      <c r="H27" s="6">
        <v>0.269272</v>
      </c>
      <c r="I27" s="7">
        <v>-0.13859000000000002</v>
      </c>
      <c r="J27">
        <v>0.250447</v>
      </c>
      <c r="K27">
        <v>3.43533</v>
      </c>
      <c r="L27">
        <v>0.250152</v>
      </c>
      <c r="M27">
        <v>0.269644</v>
      </c>
      <c r="N27">
        <v>0.250446</v>
      </c>
      <c r="Q27">
        <f t="shared" si="6"/>
        <v>35.6742</v>
      </c>
      <c r="T27">
        <f t="shared" si="7"/>
        <v>645.95168849947</v>
      </c>
      <c r="U27">
        <f t="shared" si="8"/>
        <v>18.10697054172119</v>
      </c>
    </row>
    <row r="28" spans="1:21" ht="12.75">
      <c r="A28" s="5"/>
      <c r="B28" s="5">
        <v>8027</v>
      </c>
      <c r="C28">
        <v>35.5995</v>
      </c>
      <c r="D28">
        <v>0.23519099999999998</v>
      </c>
      <c r="E28">
        <v>-2.59242</v>
      </c>
      <c r="F28">
        <v>0.269142</v>
      </c>
      <c r="G28">
        <v>0.258944</v>
      </c>
      <c r="H28" s="6">
        <v>0.269322</v>
      </c>
      <c r="I28" s="7">
        <v>0.370249</v>
      </c>
      <c r="J28">
        <v>0.25080199999999997</v>
      </c>
      <c r="K28">
        <v>3.81838</v>
      </c>
      <c r="L28">
        <v>0.25044</v>
      </c>
      <c r="M28">
        <v>-0.140377</v>
      </c>
      <c r="N28">
        <v>0.250805</v>
      </c>
      <c r="Q28">
        <f t="shared" si="6"/>
        <v>35.5995</v>
      </c>
      <c r="T28">
        <f t="shared" si="7"/>
        <v>643.5799429620715</v>
      </c>
      <c r="U28">
        <f t="shared" si="8"/>
        <v>18.078342194751936</v>
      </c>
    </row>
    <row r="29" spans="1:21" ht="12.75">
      <c r="A29" s="5"/>
      <c r="B29" s="5">
        <v>8028</v>
      </c>
      <c r="C29">
        <v>-35.9521</v>
      </c>
      <c r="D29">
        <v>0.234148</v>
      </c>
      <c r="E29">
        <v>-3.09876</v>
      </c>
      <c r="F29">
        <v>0.26864699999999997</v>
      </c>
      <c r="G29">
        <v>0.38758299999999996</v>
      </c>
      <c r="H29" s="6">
        <v>0.268901</v>
      </c>
      <c r="I29" s="7">
        <v>-1.05953</v>
      </c>
      <c r="J29">
        <v>0.24942499999999998</v>
      </c>
      <c r="K29">
        <v>3.86194</v>
      </c>
      <c r="L29">
        <v>0.249081</v>
      </c>
      <c r="M29">
        <v>-0.0713607</v>
      </c>
      <c r="N29">
        <v>0.24945299999999998</v>
      </c>
      <c r="Q29">
        <f t="shared" si="6"/>
        <v>35.9521</v>
      </c>
      <c r="T29">
        <f t="shared" si="7"/>
        <v>655.7576382356261</v>
      </c>
      <c r="U29">
        <f t="shared" si="8"/>
        <v>18.23975896361064</v>
      </c>
    </row>
    <row r="30" spans="1:21" ht="12.75">
      <c r="A30" s="5"/>
      <c r="B30" s="5">
        <v>8029</v>
      </c>
      <c r="C30">
        <v>34.9676</v>
      </c>
      <c r="D30">
        <v>0.23555399999999999</v>
      </c>
      <c r="E30">
        <v>-2.73443</v>
      </c>
      <c r="F30">
        <v>0.268167</v>
      </c>
      <c r="G30">
        <v>0.405132</v>
      </c>
      <c r="H30" s="6">
        <v>0.268364</v>
      </c>
      <c r="I30" s="7">
        <v>0.668477</v>
      </c>
      <c r="J30">
        <v>0.250862</v>
      </c>
      <c r="K30">
        <v>3.92264</v>
      </c>
      <c r="L30">
        <v>0.250487</v>
      </c>
      <c r="M30">
        <v>-0.323152</v>
      </c>
      <c r="N30">
        <v>0.25087000000000004</v>
      </c>
      <c r="Q30">
        <f t="shared" si="6"/>
        <v>34.9676</v>
      </c>
      <c r="T30">
        <f t="shared" si="7"/>
        <v>630.2093736883457</v>
      </c>
      <c r="U30">
        <f t="shared" si="8"/>
        <v>18.022665944712987</v>
      </c>
    </row>
    <row r="31" spans="1:9" s="10" customFormat="1" ht="12.75">
      <c r="A31" s="8"/>
      <c r="B31" s="8"/>
      <c r="C31" s="9">
        <f>SUM(T25:T30)/SUM(U25:U30)</f>
        <v>35.74002355227561</v>
      </c>
      <c r="D31" s="10">
        <f>SQRT(1/SUM(U25:U30))</f>
        <v>0.0956450038720251</v>
      </c>
      <c r="H31" s="11"/>
      <c r="I31" s="12"/>
    </row>
    <row r="32" spans="1:2" ht="12.75">
      <c r="A32" s="5"/>
      <c r="B32" s="13"/>
    </row>
    <row r="33" spans="1:2" ht="12.75">
      <c r="A33" s="5"/>
      <c r="B33" s="5"/>
    </row>
    <row r="34" spans="1:21" ht="12.75">
      <c r="A34" s="5">
        <v>625</v>
      </c>
      <c r="B34" s="5">
        <v>8032</v>
      </c>
      <c r="C34">
        <v>-37.3494</v>
      </c>
      <c r="D34">
        <v>0.227785</v>
      </c>
      <c r="E34">
        <v>-2.42429</v>
      </c>
      <c r="F34">
        <v>0.264556</v>
      </c>
      <c r="G34">
        <v>0.0515538</v>
      </c>
      <c r="H34" s="6">
        <v>0.264711</v>
      </c>
      <c r="I34" s="7">
        <v>-0.487774</v>
      </c>
      <c r="J34">
        <v>0.245077</v>
      </c>
      <c r="K34">
        <v>3.14554</v>
      </c>
      <c r="L34">
        <v>0.24484099999999998</v>
      </c>
      <c r="M34">
        <v>0.345282</v>
      </c>
      <c r="N34">
        <v>0.24508000000000002</v>
      </c>
      <c r="Q34">
        <f aca="true" t="shared" si="9" ref="Q34:Q39">ABS(C34)</f>
        <v>37.3494</v>
      </c>
      <c r="T34">
        <f aca="true" t="shared" si="10" ref="T34:T39">Q34/(D34*D34)</f>
        <v>719.8357074937888</v>
      </c>
      <c r="U34">
        <f aca="true" t="shared" si="11" ref="U34:U39">1/(D34*D34)</f>
        <v>19.27301931205826</v>
      </c>
    </row>
    <row r="35" spans="1:21" ht="12.75">
      <c r="A35" s="5" t="s">
        <v>14</v>
      </c>
      <c r="B35" s="5">
        <v>8033</v>
      </c>
      <c r="C35">
        <v>36.7615</v>
      </c>
      <c r="D35">
        <v>0.24626199999999998</v>
      </c>
      <c r="E35">
        <v>-3.1189</v>
      </c>
      <c r="F35">
        <v>0.284466</v>
      </c>
      <c r="G35">
        <v>0.165563</v>
      </c>
      <c r="H35" s="6">
        <v>0.284742</v>
      </c>
      <c r="I35" s="7">
        <v>0.061632599999999996</v>
      </c>
      <c r="J35">
        <v>0.263162</v>
      </c>
      <c r="K35">
        <v>3.65179</v>
      </c>
      <c r="L35">
        <v>0.26281099999999996</v>
      </c>
      <c r="M35">
        <v>0.0589636</v>
      </c>
      <c r="N35">
        <v>0.263162</v>
      </c>
      <c r="Q35">
        <f t="shared" si="9"/>
        <v>36.7615</v>
      </c>
      <c r="T35">
        <f t="shared" si="10"/>
        <v>606.1755558172728</v>
      </c>
      <c r="U35">
        <f t="shared" si="11"/>
        <v>16.48941299504299</v>
      </c>
    </row>
    <row r="36" spans="1:21" ht="12.75">
      <c r="A36" s="5" t="s">
        <v>11</v>
      </c>
      <c r="B36" s="5">
        <v>8034</v>
      </c>
      <c r="C36">
        <v>-37.8135</v>
      </c>
      <c r="D36">
        <v>0.243308</v>
      </c>
      <c r="E36">
        <v>-2.71542</v>
      </c>
      <c r="F36">
        <v>0.283693</v>
      </c>
      <c r="G36">
        <v>0.498795</v>
      </c>
      <c r="H36" s="6">
        <v>0.283895</v>
      </c>
      <c r="I36" s="7">
        <v>-0.64463</v>
      </c>
      <c r="J36">
        <v>0.261996</v>
      </c>
      <c r="K36">
        <v>3.23414</v>
      </c>
      <c r="L36">
        <v>0.261733</v>
      </c>
      <c r="M36">
        <v>0.485896</v>
      </c>
      <c r="N36">
        <v>0.262001</v>
      </c>
      <c r="Q36">
        <f t="shared" si="9"/>
        <v>37.8135</v>
      </c>
      <c r="T36">
        <f t="shared" si="10"/>
        <v>638.7546866777758</v>
      </c>
      <c r="U36">
        <f t="shared" si="11"/>
        <v>16.892239191764205</v>
      </c>
    </row>
    <row r="37" spans="1:21" ht="12.75">
      <c r="A37" s="5"/>
      <c r="B37" s="5">
        <v>8035</v>
      </c>
      <c r="C37">
        <v>37.421</v>
      </c>
      <c r="D37">
        <v>0.23982000000000003</v>
      </c>
      <c r="E37">
        <v>-2.07523</v>
      </c>
      <c r="F37">
        <v>0.27875099999999997</v>
      </c>
      <c r="G37">
        <v>0.0476892</v>
      </c>
      <c r="H37" s="6">
        <v>0.278871</v>
      </c>
      <c r="I37" s="7">
        <v>0.9211959999999999</v>
      </c>
      <c r="J37">
        <v>0.25719000000000003</v>
      </c>
      <c r="K37">
        <v>3.53701</v>
      </c>
      <c r="L37">
        <v>0.25689</v>
      </c>
      <c r="M37">
        <v>-0.181482</v>
      </c>
      <c r="N37">
        <v>0.25721099999999997</v>
      </c>
      <c r="Q37">
        <f t="shared" si="9"/>
        <v>37.421</v>
      </c>
      <c r="T37">
        <f t="shared" si="10"/>
        <v>650.6457415129285</v>
      </c>
      <c r="U37">
        <f t="shared" si="11"/>
        <v>17.38718210397714</v>
      </c>
    </row>
    <row r="38" spans="1:21" ht="12.75">
      <c r="A38" s="5"/>
      <c r="B38" s="5">
        <v>8036</v>
      </c>
      <c r="C38">
        <v>-37.2026</v>
      </c>
      <c r="D38">
        <v>0.243828</v>
      </c>
      <c r="E38">
        <v>-2.80182</v>
      </c>
      <c r="F38">
        <v>0.28277399999999997</v>
      </c>
      <c r="G38">
        <v>0.186722</v>
      </c>
      <c r="H38" s="6">
        <v>0.282995</v>
      </c>
      <c r="I38" s="7">
        <v>-0.8115549999999999</v>
      </c>
      <c r="J38">
        <v>0.26189799999999996</v>
      </c>
      <c r="K38">
        <v>3.09122</v>
      </c>
      <c r="L38">
        <v>0.261665</v>
      </c>
      <c r="M38">
        <v>0.0167159</v>
      </c>
      <c r="N38">
        <v>0.261915</v>
      </c>
      <c r="Q38">
        <f t="shared" si="9"/>
        <v>37.2026</v>
      </c>
      <c r="T38">
        <f t="shared" si="10"/>
        <v>625.7576101577712</v>
      </c>
      <c r="U38">
        <f t="shared" si="11"/>
        <v>16.82026552331749</v>
      </c>
    </row>
    <row r="39" spans="1:21" ht="12.75">
      <c r="A39" s="5"/>
      <c r="B39" s="5">
        <v>8037</v>
      </c>
      <c r="C39">
        <v>37.1877</v>
      </c>
      <c r="D39">
        <v>0.244614</v>
      </c>
      <c r="E39">
        <v>-2.46407</v>
      </c>
      <c r="F39">
        <v>0.283699</v>
      </c>
      <c r="G39">
        <v>-0.07039039999999999</v>
      </c>
      <c r="H39" s="6">
        <v>0.283871</v>
      </c>
      <c r="I39" s="7">
        <v>0.7883629999999999</v>
      </c>
      <c r="J39">
        <v>0.262464</v>
      </c>
      <c r="K39">
        <v>3.49614</v>
      </c>
      <c r="L39">
        <v>0.262159</v>
      </c>
      <c r="M39">
        <v>-0.339177</v>
      </c>
      <c r="N39">
        <v>0.262477</v>
      </c>
      <c r="Q39">
        <f t="shared" si="9"/>
        <v>37.1877</v>
      </c>
      <c r="T39">
        <f t="shared" si="10"/>
        <v>621.4936561441785</v>
      </c>
      <c r="U39">
        <f t="shared" si="11"/>
        <v>16.71234456941888</v>
      </c>
    </row>
    <row r="40" spans="1:9" s="10" customFormat="1" ht="12.75">
      <c r="A40" s="8"/>
      <c r="B40" s="8"/>
      <c r="C40" s="9">
        <f>SUM(T34:T39)/SUM(U34:U39)</f>
        <v>37.29358395865478</v>
      </c>
      <c r="D40" s="10">
        <f>SQRT(1/SUM(U34:U39))</f>
        <v>0.09825929717164347</v>
      </c>
      <c r="H40" s="11"/>
      <c r="I40" s="12"/>
    </row>
    <row r="41" spans="1:2" ht="12.75">
      <c r="A41" s="5"/>
      <c r="B41" s="13"/>
    </row>
    <row r="42" spans="1:2" ht="12.75">
      <c r="A42" s="5"/>
      <c r="B42" s="5"/>
    </row>
    <row r="43" spans="1:21" ht="12.75">
      <c r="A43" s="5">
        <v>500</v>
      </c>
      <c r="B43" s="5">
        <v>8040</v>
      </c>
      <c r="C43">
        <v>-38.6577</v>
      </c>
      <c r="D43">
        <v>0.20948599999999998</v>
      </c>
      <c r="E43">
        <v>-2.08807</v>
      </c>
      <c r="F43">
        <v>0.246185</v>
      </c>
      <c r="G43">
        <v>0.198661</v>
      </c>
      <c r="H43" s="6">
        <v>0.24629099999999998</v>
      </c>
      <c r="I43" s="7">
        <v>-0.704085</v>
      </c>
      <c r="J43">
        <v>0.226676</v>
      </c>
      <c r="K43">
        <v>2.91126</v>
      </c>
      <c r="L43">
        <v>0.226495</v>
      </c>
      <c r="M43">
        <v>0.539103</v>
      </c>
      <c r="N43">
        <v>0.226681</v>
      </c>
      <c r="Q43">
        <f aca="true" t="shared" si="12" ref="Q43:Q48">ABS(C43)</f>
        <v>38.6577</v>
      </c>
      <c r="T43">
        <f aca="true" t="shared" si="13" ref="T43:T48">Q43/(D43*D43)</f>
        <v>880.8987686222016</v>
      </c>
      <c r="U43">
        <f aca="true" t="shared" si="14" ref="U43:U48">1/(D43*D43)</f>
        <v>22.787148967015668</v>
      </c>
    </row>
    <row r="44" spans="1:21" ht="12.75">
      <c r="A44" s="5" t="s">
        <v>15</v>
      </c>
      <c r="B44" s="5">
        <v>8041</v>
      </c>
      <c r="C44">
        <v>38.7291</v>
      </c>
      <c r="D44">
        <v>0.253592</v>
      </c>
      <c r="E44">
        <v>-2.09481</v>
      </c>
      <c r="F44">
        <v>0.29821000000000003</v>
      </c>
      <c r="G44">
        <v>0.732186</v>
      </c>
      <c r="H44" s="6">
        <v>0.298325</v>
      </c>
      <c r="I44" s="7">
        <v>0.8427239999999999</v>
      </c>
      <c r="J44">
        <v>0.27366399999999996</v>
      </c>
      <c r="K44">
        <v>2.97241</v>
      </c>
      <c r="L44">
        <v>0.273441</v>
      </c>
      <c r="M44">
        <v>-0.42318000000000006</v>
      </c>
      <c r="N44">
        <v>0.273678</v>
      </c>
      <c r="Q44">
        <f t="shared" si="12"/>
        <v>38.7291</v>
      </c>
      <c r="T44">
        <f t="shared" si="13"/>
        <v>602.2354373359191</v>
      </c>
      <c r="U44">
        <f t="shared" si="14"/>
        <v>15.54994661213194</v>
      </c>
    </row>
    <row r="45" spans="1:21" ht="12.75">
      <c r="A45" s="5" t="s">
        <v>11</v>
      </c>
      <c r="B45" s="5">
        <v>8042</v>
      </c>
      <c r="C45">
        <v>-39.1179</v>
      </c>
      <c r="D45">
        <v>0.25351399999999996</v>
      </c>
      <c r="E45">
        <v>-2.51165</v>
      </c>
      <c r="F45">
        <v>0.299127</v>
      </c>
      <c r="G45">
        <v>0.362981</v>
      </c>
      <c r="H45" s="6">
        <v>0.299311</v>
      </c>
      <c r="I45" s="7">
        <v>-0.768239</v>
      </c>
      <c r="J45">
        <v>0.27350199999999997</v>
      </c>
      <c r="K45">
        <v>3.442</v>
      </c>
      <c r="L45">
        <v>0.273194</v>
      </c>
      <c r="M45">
        <v>-0.15570599999999998</v>
      </c>
      <c r="N45">
        <v>0.273517</v>
      </c>
      <c r="Q45">
        <f t="shared" si="12"/>
        <v>39.1179</v>
      </c>
      <c r="T45">
        <f t="shared" si="13"/>
        <v>608.6556204164932</v>
      </c>
      <c r="U45">
        <f t="shared" si="14"/>
        <v>15.55951675362157</v>
      </c>
    </row>
    <row r="46" spans="1:21" ht="12.75">
      <c r="A46" s="5"/>
      <c r="B46" s="5">
        <v>8043</v>
      </c>
      <c r="C46">
        <v>39.1097</v>
      </c>
      <c r="D46">
        <v>0.251809</v>
      </c>
      <c r="E46">
        <v>-1.7714800000000002</v>
      </c>
      <c r="F46">
        <v>0.297186</v>
      </c>
      <c r="G46">
        <v>-0.0425141</v>
      </c>
      <c r="H46" s="6">
        <v>0.29727899999999996</v>
      </c>
      <c r="I46" s="7">
        <v>0.993566</v>
      </c>
      <c r="J46">
        <v>0.272936</v>
      </c>
      <c r="K46">
        <v>3.4946800000000002</v>
      </c>
      <c r="L46">
        <v>0.27263000000000004</v>
      </c>
      <c r="M46">
        <v>-0.335095</v>
      </c>
      <c r="N46">
        <v>0.27296000000000004</v>
      </c>
      <c r="Q46">
        <f t="shared" si="12"/>
        <v>39.1097</v>
      </c>
      <c r="T46">
        <f t="shared" si="13"/>
        <v>616.7966239741213</v>
      </c>
      <c r="U46">
        <f t="shared" si="14"/>
        <v>15.770937234857882</v>
      </c>
    </row>
    <row r="47" spans="1:21" ht="12.75">
      <c r="A47" s="5"/>
      <c r="B47" s="5">
        <v>8044</v>
      </c>
      <c r="C47">
        <v>-38.5769</v>
      </c>
      <c r="D47">
        <v>0.20890299999999998</v>
      </c>
      <c r="E47">
        <v>-1.98656</v>
      </c>
      <c r="F47">
        <v>0.24533000000000002</v>
      </c>
      <c r="G47">
        <v>0.514734</v>
      </c>
      <c r="H47" s="6">
        <v>0.24542000000000003</v>
      </c>
      <c r="I47" s="7">
        <v>-0.318121</v>
      </c>
      <c r="J47">
        <v>0.225544</v>
      </c>
      <c r="K47">
        <v>3.06904</v>
      </c>
      <c r="L47">
        <v>0.22533299999999998</v>
      </c>
      <c r="M47">
        <v>0.49743299999999996</v>
      </c>
      <c r="N47">
        <v>0.22554000000000002</v>
      </c>
      <c r="Q47">
        <f t="shared" si="12"/>
        <v>38.5769</v>
      </c>
      <c r="T47">
        <f t="shared" si="13"/>
        <v>883.9709065060998</v>
      </c>
      <c r="U47">
        <f t="shared" si="14"/>
        <v>22.914513776537248</v>
      </c>
    </row>
    <row r="48" spans="1:21" ht="12.75">
      <c r="A48" s="5"/>
      <c r="B48" s="5">
        <v>8045</v>
      </c>
      <c r="C48">
        <v>39.0062</v>
      </c>
      <c r="D48">
        <v>0.25334799999999996</v>
      </c>
      <c r="E48">
        <v>-2.5097</v>
      </c>
      <c r="F48">
        <v>0.298624</v>
      </c>
      <c r="G48">
        <v>0.321614</v>
      </c>
      <c r="H48" s="6">
        <v>0.298809</v>
      </c>
      <c r="I48" s="7">
        <v>0.736996</v>
      </c>
      <c r="J48">
        <v>0.274126</v>
      </c>
      <c r="K48">
        <v>3.51735</v>
      </c>
      <c r="L48">
        <v>0.273802</v>
      </c>
      <c r="M48">
        <v>-0.172225</v>
      </c>
      <c r="N48">
        <v>0.27414</v>
      </c>
      <c r="Q48">
        <f t="shared" si="12"/>
        <v>39.0062</v>
      </c>
      <c r="T48">
        <f t="shared" si="13"/>
        <v>607.7132184269718</v>
      </c>
      <c r="U48">
        <f t="shared" si="14"/>
        <v>15.579913409329075</v>
      </c>
    </row>
    <row r="49" spans="1:9" s="10" customFormat="1" ht="12.75">
      <c r="A49" s="8"/>
      <c r="B49" s="8"/>
      <c r="C49" s="9">
        <f>SUM(T43:T48)/SUM(U43:U48)</f>
        <v>38.83315284496358</v>
      </c>
      <c r="D49" s="10">
        <f>SQRT(1/SUM(U43:U48))</f>
        <v>0.09615296750256112</v>
      </c>
      <c r="H49" s="11"/>
      <c r="I49" s="12"/>
    </row>
    <row r="50" spans="1:2" ht="12.75">
      <c r="A50" s="5"/>
      <c r="B50" s="13"/>
    </row>
    <row r="51" spans="1:2" ht="12.75">
      <c r="A51" s="5"/>
      <c r="B51" s="5"/>
    </row>
    <row r="52" spans="1:21" ht="12.75">
      <c r="A52" s="5">
        <v>350</v>
      </c>
      <c r="B52" s="5">
        <v>8048</v>
      </c>
      <c r="C52">
        <v>-38.9745</v>
      </c>
      <c r="D52">
        <v>0.265992</v>
      </c>
      <c r="E52">
        <v>-1.9517</v>
      </c>
      <c r="F52">
        <v>0.313513</v>
      </c>
      <c r="G52">
        <v>0.133566</v>
      </c>
      <c r="H52" s="6">
        <v>0.31363199999999997</v>
      </c>
      <c r="I52" s="7">
        <v>-0.6338889999999999</v>
      </c>
      <c r="J52">
        <v>0.288034</v>
      </c>
      <c r="K52">
        <v>2.98888</v>
      </c>
      <c r="L52">
        <v>0.287788</v>
      </c>
      <c r="M52">
        <v>0.035762999999999996</v>
      </c>
      <c r="N52">
        <v>0.288045</v>
      </c>
      <c r="Q52">
        <f aca="true" t="shared" si="15" ref="Q52:Q57">ABS(C52)</f>
        <v>38.9745</v>
      </c>
      <c r="T52">
        <f aca="true" t="shared" si="16" ref="T52:T57">Q52/(D52*D52)</f>
        <v>550.8627457260245</v>
      </c>
      <c r="U52">
        <f aca="true" t="shared" si="17" ref="U52:U57">1/(D52*D52)</f>
        <v>14.133927201786411</v>
      </c>
    </row>
    <row r="53" spans="1:21" ht="12.75">
      <c r="A53" s="5" t="s">
        <v>16</v>
      </c>
      <c r="B53" s="5">
        <v>8049</v>
      </c>
      <c r="C53">
        <v>38.9852</v>
      </c>
      <c r="D53">
        <v>0.264827</v>
      </c>
      <c r="E53">
        <v>-1.815</v>
      </c>
      <c r="F53">
        <v>0.312187</v>
      </c>
      <c r="G53">
        <v>0.584645</v>
      </c>
      <c r="H53" s="6">
        <v>0.312279</v>
      </c>
      <c r="I53" s="7">
        <v>0.466197</v>
      </c>
      <c r="J53">
        <v>0.287308</v>
      </c>
      <c r="K53">
        <v>2.56487</v>
      </c>
      <c r="L53">
        <v>0.28712499999999996</v>
      </c>
      <c r="M53">
        <v>-0.31718799999999997</v>
      </c>
      <c r="N53">
        <v>0.287311</v>
      </c>
      <c r="Q53">
        <f t="shared" si="15"/>
        <v>38.9852</v>
      </c>
      <c r="T53">
        <f t="shared" si="16"/>
        <v>555.8725712972882</v>
      </c>
      <c r="U53">
        <f t="shared" si="17"/>
        <v>14.258553792138766</v>
      </c>
    </row>
    <row r="54" spans="1:21" ht="12.75">
      <c r="A54" s="5" t="s">
        <v>11</v>
      </c>
      <c r="B54" s="5">
        <v>8050</v>
      </c>
      <c r="C54">
        <v>-39.3684</v>
      </c>
      <c r="D54">
        <v>0.22225000000000003</v>
      </c>
      <c r="E54">
        <v>-1.89015</v>
      </c>
      <c r="F54">
        <v>0.262919</v>
      </c>
      <c r="G54">
        <v>0.0990175</v>
      </c>
      <c r="H54" s="6">
        <v>0.263013</v>
      </c>
      <c r="I54" s="7">
        <v>-0.855387</v>
      </c>
      <c r="J54">
        <v>0.241668</v>
      </c>
      <c r="K54">
        <v>3.4485</v>
      </c>
      <c r="L54">
        <v>0.241398</v>
      </c>
      <c r="M54">
        <v>0.5194500000000001</v>
      </c>
      <c r="N54">
        <v>0.24167899999999998</v>
      </c>
      <c r="Q54">
        <f t="shared" si="15"/>
        <v>39.3684</v>
      </c>
      <c r="T54">
        <f t="shared" si="16"/>
        <v>797.010834837996</v>
      </c>
      <c r="U54">
        <f t="shared" si="17"/>
        <v>20.244938449060566</v>
      </c>
    </row>
    <row r="55" spans="1:21" ht="12.75">
      <c r="A55" s="5"/>
      <c r="B55" s="5">
        <v>8051</v>
      </c>
      <c r="C55">
        <v>39.3809</v>
      </c>
      <c r="D55">
        <v>0.265308</v>
      </c>
      <c r="E55">
        <v>-1.9788000000000001</v>
      </c>
      <c r="F55">
        <v>0.31388299999999997</v>
      </c>
      <c r="G55">
        <v>-0.0406157</v>
      </c>
      <c r="H55" s="6">
        <v>0.314006</v>
      </c>
      <c r="I55" s="7">
        <v>0.551333</v>
      </c>
      <c r="J55">
        <v>0.286775</v>
      </c>
      <c r="K55">
        <v>3.39165</v>
      </c>
      <c r="L55">
        <v>0.286454</v>
      </c>
      <c r="M55">
        <v>-0.335354</v>
      </c>
      <c r="N55">
        <v>0.286781</v>
      </c>
      <c r="Q55">
        <f t="shared" si="15"/>
        <v>39.3809</v>
      </c>
      <c r="T55">
        <f t="shared" si="16"/>
        <v>559.4804888635218</v>
      </c>
      <c r="U55">
        <f t="shared" si="17"/>
        <v>14.206899508734486</v>
      </c>
    </row>
    <row r="56" spans="1:21" ht="12.75">
      <c r="A56" s="5"/>
      <c r="B56" s="5">
        <v>8052</v>
      </c>
      <c r="C56">
        <v>-39.4761</v>
      </c>
      <c r="D56">
        <v>0.264804</v>
      </c>
      <c r="E56">
        <v>-1.66764</v>
      </c>
      <c r="F56">
        <v>0.31360099999999996</v>
      </c>
      <c r="G56">
        <v>-0.325748</v>
      </c>
      <c r="H56" s="6">
        <v>0.313685</v>
      </c>
      <c r="I56" s="7">
        <v>-0.9398479999999999</v>
      </c>
      <c r="J56">
        <v>0.28659599999999996</v>
      </c>
      <c r="K56">
        <v>3.20838</v>
      </c>
      <c r="L56">
        <v>0.28632599999999997</v>
      </c>
      <c r="M56">
        <v>0.0174409</v>
      </c>
      <c r="N56">
        <v>0.286621</v>
      </c>
      <c r="Q56">
        <f t="shared" si="15"/>
        <v>39.4761</v>
      </c>
      <c r="T56">
        <f t="shared" si="16"/>
        <v>562.9698780189075</v>
      </c>
      <c r="U56">
        <f t="shared" si="17"/>
        <v>14.261030801393945</v>
      </c>
    </row>
    <row r="57" spans="1:21" ht="12.75">
      <c r="A57" s="5"/>
      <c r="B57" s="5">
        <v>8053</v>
      </c>
      <c r="C57">
        <v>39.3014</v>
      </c>
      <c r="D57">
        <v>0.262444</v>
      </c>
      <c r="E57">
        <v>-1.72134</v>
      </c>
      <c r="F57">
        <v>0.310295</v>
      </c>
      <c r="G57">
        <v>0.261631</v>
      </c>
      <c r="H57" s="6">
        <v>0.31038499999999997</v>
      </c>
      <c r="I57" s="7">
        <v>0.512238</v>
      </c>
      <c r="J57">
        <v>0.283734</v>
      </c>
      <c r="K57">
        <v>3.42463</v>
      </c>
      <c r="L57">
        <v>0.28340899999999997</v>
      </c>
      <c r="M57">
        <v>-0.7736719999999999</v>
      </c>
      <c r="N57">
        <v>0.283724</v>
      </c>
      <c r="Q57">
        <f t="shared" si="15"/>
        <v>39.3014</v>
      </c>
      <c r="T57">
        <f t="shared" si="16"/>
        <v>570.6038852036093</v>
      </c>
      <c r="U57">
        <f t="shared" si="17"/>
        <v>14.51866562523496</v>
      </c>
    </row>
    <row r="58" spans="1:9" s="10" customFormat="1" ht="12.75">
      <c r="A58" s="8"/>
      <c r="B58" s="8"/>
      <c r="C58" s="9">
        <f>SUM(T52:T57)/SUM(U52:U57)</f>
        <v>39.256087927328224</v>
      </c>
      <c r="D58" s="10">
        <f>SQRT(1/SUM(U52:U57))</f>
        <v>0.10447090086583288</v>
      </c>
      <c r="H58" s="11"/>
      <c r="I58" s="12"/>
    </row>
    <row r="59" spans="1:2" ht="12.75">
      <c r="A59" s="5"/>
      <c r="B59" s="13"/>
    </row>
    <row r="60" spans="1:2" ht="12.75">
      <c r="A60" s="5"/>
      <c r="B60" s="5"/>
    </row>
    <row r="61" spans="1:21" ht="12.75">
      <c r="A61" s="5">
        <v>350</v>
      </c>
      <c r="B61" s="5">
        <v>8060</v>
      </c>
      <c r="C61">
        <v>-39.1786</v>
      </c>
      <c r="D61">
        <v>0.193402</v>
      </c>
      <c r="E61">
        <v>-0.7125049999999999</v>
      </c>
      <c r="F61">
        <v>0.22846000000000002</v>
      </c>
      <c r="G61">
        <v>0.297265</v>
      </c>
      <c r="H61" s="6">
        <v>0.22847</v>
      </c>
      <c r="I61" s="7">
        <v>-0.7856869999999999</v>
      </c>
      <c r="J61">
        <v>0.209689</v>
      </c>
      <c r="K61">
        <v>1.88654</v>
      </c>
      <c r="L61">
        <v>0.20962699999999998</v>
      </c>
      <c r="M61">
        <v>0.176387</v>
      </c>
      <c r="N61">
        <v>0.209701</v>
      </c>
      <c r="Q61">
        <f aca="true" t="shared" si="18" ref="Q61:Q64">ABS(C61)</f>
        <v>39.1786</v>
      </c>
      <c r="T61">
        <f aca="true" t="shared" si="19" ref="T61:T64">Q61/(D61*D61)</f>
        <v>1047.4347816160605</v>
      </c>
      <c r="U61">
        <f aca="true" t="shared" si="20" ref="U61:U64">1/(D61*D61)</f>
        <v>26.734870097861087</v>
      </c>
    </row>
    <row r="62" spans="1:21" ht="12.75">
      <c r="A62" s="5" t="s">
        <v>17</v>
      </c>
      <c r="B62" s="5">
        <v>8061</v>
      </c>
      <c r="C62">
        <v>38.9692</v>
      </c>
      <c r="D62">
        <v>0.188004</v>
      </c>
      <c r="E62">
        <v>-0.733872</v>
      </c>
      <c r="F62">
        <v>0.221655</v>
      </c>
      <c r="G62">
        <v>-0.0663726</v>
      </c>
      <c r="H62" s="6">
        <v>0.221667</v>
      </c>
      <c r="I62" s="7">
        <v>0.6201949999999999</v>
      </c>
      <c r="J62">
        <v>0.20396899999999998</v>
      </c>
      <c r="K62">
        <v>2.40346</v>
      </c>
      <c r="L62">
        <v>0.20385899999999998</v>
      </c>
      <c r="M62">
        <v>-0.7675989999999999</v>
      </c>
      <c r="N62">
        <v>0.20396399999999998</v>
      </c>
      <c r="Q62">
        <f t="shared" si="18"/>
        <v>38.9692</v>
      </c>
      <c r="T62">
        <f t="shared" si="19"/>
        <v>1102.5221194288147</v>
      </c>
      <c r="U62">
        <f t="shared" si="20"/>
        <v>28.292141471439358</v>
      </c>
    </row>
    <row r="63" spans="1:21" ht="12.75">
      <c r="A63" s="5" t="s">
        <v>18</v>
      </c>
      <c r="B63" s="5">
        <v>8062</v>
      </c>
      <c r="C63">
        <v>-39.2274</v>
      </c>
      <c r="D63">
        <v>0.195985</v>
      </c>
      <c r="E63">
        <v>-0.717919</v>
      </c>
      <c r="F63">
        <v>0.231616</v>
      </c>
      <c r="G63">
        <v>-0.163689</v>
      </c>
      <c r="H63" s="6">
        <v>0.231627</v>
      </c>
      <c r="I63" s="7">
        <v>-0.7939259999999999</v>
      </c>
      <c r="J63">
        <v>0.213109</v>
      </c>
      <c r="K63">
        <v>2.23044</v>
      </c>
      <c r="L63">
        <v>0.21301699999999998</v>
      </c>
      <c r="M63">
        <v>0.266468</v>
      </c>
      <c r="N63">
        <v>0.21312099999999998</v>
      </c>
      <c r="Q63">
        <f t="shared" si="18"/>
        <v>39.2274</v>
      </c>
      <c r="T63">
        <f t="shared" si="19"/>
        <v>1021.2777197835497</v>
      </c>
      <c r="U63">
        <f t="shared" si="20"/>
        <v>26.034805258149905</v>
      </c>
    </row>
    <row r="64" spans="1:21" ht="12.75">
      <c r="A64" s="5"/>
      <c r="B64" s="5">
        <v>8063</v>
      </c>
      <c r="C64">
        <v>39.4589</v>
      </c>
      <c r="D64">
        <v>0.19128399999999998</v>
      </c>
      <c r="E64">
        <v>-0.483415</v>
      </c>
      <c r="F64">
        <v>0.22655399999999998</v>
      </c>
      <c r="G64">
        <v>0.291578</v>
      </c>
      <c r="H64" s="6">
        <v>0.22655699999999998</v>
      </c>
      <c r="I64" s="7">
        <v>0.46217199999999997</v>
      </c>
      <c r="J64">
        <v>0.20804899999999998</v>
      </c>
      <c r="K64">
        <v>2.11011</v>
      </c>
      <c r="L64">
        <v>0.20796099999999998</v>
      </c>
      <c r="M64">
        <v>-0.18018499999999998</v>
      </c>
      <c r="N64">
        <v>0.208053</v>
      </c>
      <c r="Q64">
        <f t="shared" si="18"/>
        <v>39.4589</v>
      </c>
      <c r="T64">
        <f t="shared" si="19"/>
        <v>1078.4193815176197</v>
      </c>
      <c r="U64">
        <f t="shared" si="20"/>
        <v>27.330193733672754</v>
      </c>
    </row>
    <row r="65" spans="1:9" s="10" customFormat="1" ht="12.75">
      <c r="A65" s="8"/>
      <c r="B65" s="8"/>
      <c r="C65" s="9">
        <f>SUM(T61:T64)/SUM(U61:U64)</f>
        <v>39.20633984319012</v>
      </c>
      <c r="D65" s="10">
        <f>SQRT(1/SUM(U61:U64))</f>
        <v>0.09605088349868886</v>
      </c>
      <c r="H65" s="11"/>
      <c r="I65" s="12"/>
    </row>
    <row r="66" spans="1:2" ht="12.75">
      <c r="A66" s="5"/>
      <c r="B66" s="13"/>
    </row>
    <row r="67" spans="1:2" ht="12.75">
      <c r="A67" s="5"/>
      <c r="B67" s="5"/>
    </row>
    <row r="68" spans="1:21" ht="12.75">
      <c r="A68" s="5">
        <v>225</v>
      </c>
      <c r="B68" s="5">
        <v>8066</v>
      </c>
      <c r="C68">
        <v>-41.0223</v>
      </c>
      <c r="D68">
        <v>0.20491199999999998</v>
      </c>
      <c r="E68">
        <v>-0.0398272</v>
      </c>
      <c r="F68">
        <v>0.24637299999999998</v>
      </c>
      <c r="G68">
        <v>-0.358255</v>
      </c>
      <c r="H68" s="6">
        <v>0.24636899999999998</v>
      </c>
      <c r="I68" s="7">
        <v>-0.6434409999999999</v>
      </c>
      <c r="J68">
        <v>0.225075</v>
      </c>
      <c r="K68">
        <v>1.48817</v>
      </c>
      <c r="L68">
        <v>0.22503499999999999</v>
      </c>
      <c r="M68">
        <v>-0.012614499999999999</v>
      </c>
      <c r="N68">
        <v>0.22508499999999998</v>
      </c>
      <c r="Q68">
        <f aca="true" t="shared" si="21" ref="Q68:Q73">ABS(C68)</f>
        <v>41.0223</v>
      </c>
      <c r="T68">
        <f aca="true" t="shared" si="22" ref="T68:T73">Q68/(D68*D68)</f>
        <v>976.9789847958639</v>
      </c>
      <c r="U68">
        <f aca="true" t="shared" si="23" ref="U68:U73">1/(D68*D68)</f>
        <v>23.815802253795226</v>
      </c>
    </row>
    <row r="69" spans="1:21" ht="12.75">
      <c r="A69" s="5" t="s">
        <v>19</v>
      </c>
      <c r="B69" s="5">
        <v>8067</v>
      </c>
      <c r="C69">
        <v>40.7014</v>
      </c>
      <c r="D69">
        <v>0.205229</v>
      </c>
      <c r="E69">
        <v>-0.29626</v>
      </c>
      <c r="F69">
        <v>0.245975</v>
      </c>
      <c r="G69">
        <v>0.192401</v>
      </c>
      <c r="H69" s="6">
        <v>0.245977</v>
      </c>
      <c r="I69" s="7">
        <v>0.301179</v>
      </c>
      <c r="J69">
        <v>0.225374</v>
      </c>
      <c r="K69">
        <v>1.83492</v>
      </c>
      <c r="L69">
        <v>0.2253</v>
      </c>
      <c r="M69">
        <v>-0.217383</v>
      </c>
      <c r="N69">
        <v>0.225375</v>
      </c>
      <c r="Q69">
        <f t="shared" si="21"/>
        <v>40.7014</v>
      </c>
      <c r="T69">
        <f t="shared" si="22"/>
        <v>966.3443011897631</v>
      </c>
      <c r="U69">
        <f t="shared" si="23"/>
        <v>23.74228653534677</v>
      </c>
    </row>
    <row r="70" spans="1:21" ht="12.75">
      <c r="A70" s="5" t="s">
        <v>18</v>
      </c>
      <c r="B70" s="5">
        <v>8068</v>
      </c>
      <c r="C70">
        <v>-41.1853</v>
      </c>
      <c r="D70">
        <v>0.205232</v>
      </c>
      <c r="E70">
        <v>-0.129053</v>
      </c>
      <c r="F70">
        <v>0.24715499999999999</v>
      </c>
      <c r="G70">
        <v>-0.10663</v>
      </c>
      <c r="H70" s="6">
        <v>0.24715499999999999</v>
      </c>
      <c r="I70" s="7">
        <v>-0.987016</v>
      </c>
      <c r="J70">
        <v>0.22569799999999998</v>
      </c>
      <c r="K70">
        <v>1.32413</v>
      </c>
      <c r="L70">
        <v>0.225681</v>
      </c>
      <c r="M70">
        <v>0.27777199999999996</v>
      </c>
      <c r="N70">
        <v>0.225719</v>
      </c>
      <c r="Q70">
        <f t="shared" si="21"/>
        <v>41.1853</v>
      </c>
      <c r="T70">
        <f t="shared" si="22"/>
        <v>977.804606697342</v>
      </c>
      <c r="U70">
        <f t="shared" si="23"/>
        <v>23.741592429758725</v>
      </c>
    </row>
    <row r="71" spans="1:21" ht="12.75">
      <c r="A71" s="5"/>
      <c r="B71" s="5">
        <v>8069</v>
      </c>
      <c r="C71">
        <v>41.0525</v>
      </c>
      <c r="D71">
        <v>0.198578</v>
      </c>
      <c r="E71">
        <v>-0.572769</v>
      </c>
      <c r="F71">
        <v>0.23882000000000003</v>
      </c>
      <c r="G71">
        <v>0.296015</v>
      </c>
      <c r="H71" s="6">
        <v>0.23882599999999998</v>
      </c>
      <c r="I71" s="7">
        <v>0.22358799999999998</v>
      </c>
      <c r="J71">
        <v>0.21795799999999999</v>
      </c>
      <c r="K71">
        <v>2.0934</v>
      </c>
      <c r="L71">
        <v>0.217864</v>
      </c>
      <c r="M71">
        <v>-0.501974</v>
      </c>
      <c r="N71">
        <v>0.21795399999999998</v>
      </c>
      <c r="Q71">
        <f t="shared" si="21"/>
        <v>41.0525</v>
      </c>
      <c r="T71">
        <f t="shared" si="22"/>
        <v>1041.063799264251</v>
      </c>
      <c r="U71">
        <f t="shared" si="23"/>
        <v>25.3593276722307</v>
      </c>
    </row>
    <row r="72" spans="1:21" ht="12.75">
      <c r="A72" s="5"/>
      <c r="B72" s="5">
        <v>8070</v>
      </c>
      <c r="C72">
        <v>-41.003</v>
      </c>
      <c r="D72">
        <v>0.206282</v>
      </c>
      <c r="E72">
        <v>-0.874053</v>
      </c>
      <c r="F72">
        <v>0.24795299999999998</v>
      </c>
      <c r="G72">
        <v>0.0709356</v>
      </c>
      <c r="H72" s="6">
        <v>0.247972</v>
      </c>
      <c r="I72" s="7">
        <v>-0.761528</v>
      </c>
      <c r="J72">
        <v>0.226801</v>
      </c>
      <c r="K72">
        <v>2.17781</v>
      </c>
      <c r="L72">
        <v>0.226706</v>
      </c>
      <c r="M72">
        <v>0.163375</v>
      </c>
      <c r="N72">
        <v>0.226813</v>
      </c>
      <c r="Q72">
        <f t="shared" si="21"/>
        <v>41.003</v>
      </c>
      <c r="T72">
        <f t="shared" si="22"/>
        <v>963.5915132193569</v>
      </c>
      <c r="U72">
        <f t="shared" si="23"/>
        <v>23.50051248004675</v>
      </c>
    </row>
    <row r="73" spans="1:21" ht="12.75">
      <c r="A73" s="5"/>
      <c r="B73" s="5">
        <v>8071</v>
      </c>
      <c r="C73">
        <v>40.8973</v>
      </c>
      <c r="D73">
        <v>0.20729699999999998</v>
      </c>
      <c r="E73">
        <v>-0.32461399999999996</v>
      </c>
      <c r="F73">
        <v>0.24893099999999999</v>
      </c>
      <c r="G73">
        <v>-0.00891163</v>
      </c>
      <c r="H73" s="6">
        <v>0.248934</v>
      </c>
      <c r="I73" s="7">
        <v>0.368608</v>
      </c>
      <c r="J73">
        <v>0.227217</v>
      </c>
      <c r="K73">
        <v>2.00881</v>
      </c>
      <c r="L73">
        <v>0.227128</v>
      </c>
      <c r="M73">
        <v>-0.0705224</v>
      </c>
      <c r="N73">
        <v>0.22722</v>
      </c>
      <c r="Q73">
        <f t="shared" si="21"/>
        <v>40.8973</v>
      </c>
      <c r="T73">
        <f t="shared" si="22"/>
        <v>951.7187010618671</v>
      </c>
      <c r="U73">
        <f t="shared" si="23"/>
        <v>23.27094211749595</v>
      </c>
    </row>
    <row r="74" spans="1:9" s="10" customFormat="1" ht="12.75">
      <c r="A74" s="8"/>
      <c r="B74" s="8"/>
      <c r="C74" s="9">
        <f>SUM(T68:T73)/SUM(U68:U73)</f>
        <v>40.97805837943594</v>
      </c>
      <c r="D74" s="10">
        <f>SQRT(1/SUM(U68:U73))</f>
        <v>0.08349862023599042</v>
      </c>
      <c r="H74" s="11"/>
      <c r="I74" s="12"/>
    </row>
    <row r="75" spans="1:2" ht="12.75">
      <c r="A75" s="5"/>
      <c r="B75" s="13"/>
    </row>
    <row r="76" spans="1:2" ht="12.75">
      <c r="A76" s="5"/>
      <c r="B76" s="5"/>
    </row>
    <row r="77" spans="1:21" ht="12.75">
      <c r="A77" s="5">
        <v>50</v>
      </c>
      <c r="B77" s="5">
        <v>8074</v>
      </c>
      <c r="C77">
        <v>-43.5227</v>
      </c>
      <c r="D77">
        <v>0.291936</v>
      </c>
      <c r="E77">
        <v>-0.44462199999999996</v>
      </c>
      <c r="F77">
        <v>0.360151</v>
      </c>
      <c r="G77">
        <v>0.635081</v>
      </c>
      <c r="H77" s="6">
        <v>0.36014399999999996</v>
      </c>
      <c r="I77" s="7">
        <v>-1.095</v>
      </c>
      <c r="J77">
        <v>0.32511</v>
      </c>
      <c r="K77">
        <v>1.96286</v>
      </c>
      <c r="L77">
        <v>0.325024</v>
      </c>
      <c r="M77">
        <v>0.8966959999999999</v>
      </c>
      <c r="N77">
        <v>0.325123</v>
      </c>
      <c r="Q77">
        <f aca="true" t="shared" si="24" ref="Q77:Q84">ABS(C77)</f>
        <v>43.5227</v>
      </c>
      <c r="T77">
        <f aca="true" t="shared" si="25" ref="T77:T84">Q77/(D77*D77)</f>
        <v>510.67020920944645</v>
      </c>
      <c r="U77">
        <f aca="true" t="shared" si="26" ref="U77:U84">1/(D77*D77)</f>
        <v>11.733422081108168</v>
      </c>
    </row>
    <row r="78" spans="1:21" ht="12.75">
      <c r="A78" s="5" t="s">
        <v>20</v>
      </c>
      <c r="B78" s="5">
        <v>8075</v>
      </c>
      <c r="C78">
        <v>43.2723</v>
      </c>
      <c r="D78">
        <v>0.290277</v>
      </c>
      <c r="E78">
        <v>0.329675</v>
      </c>
      <c r="F78">
        <v>0.35715</v>
      </c>
      <c r="G78">
        <v>-0.172506</v>
      </c>
      <c r="H78" s="6">
        <v>0.357153</v>
      </c>
      <c r="I78" s="7">
        <v>0.483485</v>
      </c>
      <c r="J78">
        <v>0.32135</v>
      </c>
      <c r="K78">
        <v>3.14505</v>
      </c>
      <c r="L78">
        <v>0.32104000000000005</v>
      </c>
      <c r="M78">
        <v>-0.30666899999999997</v>
      </c>
      <c r="N78">
        <v>0.321354</v>
      </c>
      <c r="Q78">
        <f t="shared" si="24"/>
        <v>43.2723</v>
      </c>
      <c r="T78">
        <f t="shared" si="25"/>
        <v>513.5523575965481</v>
      </c>
      <c r="U78">
        <f t="shared" si="26"/>
        <v>11.867923766394393</v>
      </c>
    </row>
    <row r="79" spans="1:21" ht="12.75">
      <c r="A79" s="5" t="s">
        <v>18</v>
      </c>
      <c r="B79" s="5">
        <v>8078</v>
      </c>
      <c r="C79">
        <v>-43.1033</v>
      </c>
      <c r="D79">
        <v>0.29167000000000004</v>
      </c>
      <c r="E79">
        <v>-0.957337</v>
      </c>
      <c r="F79">
        <v>0.358192</v>
      </c>
      <c r="G79">
        <v>0.214146</v>
      </c>
      <c r="H79" s="6">
        <v>0.35822299999999996</v>
      </c>
      <c r="I79" s="7">
        <v>-0.7713500000000001</v>
      </c>
      <c r="J79">
        <v>0.323581</v>
      </c>
      <c r="K79">
        <v>2.7299100000000003</v>
      </c>
      <c r="L79">
        <v>0.323359</v>
      </c>
      <c r="M79">
        <v>0.52825</v>
      </c>
      <c r="N79">
        <v>0.32359099999999996</v>
      </c>
      <c r="Q79">
        <f t="shared" si="24"/>
        <v>43.1033</v>
      </c>
      <c r="T79">
        <f t="shared" si="25"/>
        <v>506.6721086529714</v>
      </c>
      <c r="U79">
        <f t="shared" si="26"/>
        <v>11.754833357375688</v>
      </c>
    </row>
    <row r="80" spans="1:21" ht="12.75">
      <c r="A80" s="5"/>
      <c r="B80" s="5">
        <v>8079</v>
      </c>
      <c r="C80">
        <v>43.098</v>
      </c>
      <c r="D80">
        <v>0.290554</v>
      </c>
      <c r="E80">
        <v>0.10559099999999999</v>
      </c>
      <c r="F80">
        <v>0.356833</v>
      </c>
      <c r="G80">
        <v>0.692433</v>
      </c>
      <c r="H80" s="6">
        <v>0.35681599999999997</v>
      </c>
      <c r="I80" s="7">
        <v>0.911901</v>
      </c>
      <c r="J80">
        <v>0.321632</v>
      </c>
      <c r="K80">
        <v>3.58293</v>
      </c>
      <c r="L80">
        <v>0.321246</v>
      </c>
      <c r="M80">
        <v>-0.58828</v>
      </c>
      <c r="N80">
        <v>0.321648</v>
      </c>
      <c r="Q80">
        <f t="shared" si="24"/>
        <v>43.098</v>
      </c>
      <c r="T80">
        <f t="shared" si="25"/>
        <v>510.50899602873994</v>
      </c>
      <c r="U80">
        <f t="shared" si="26"/>
        <v>11.84530595453942</v>
      </c>
    </row>
    <row r="81" spans="1:21" ht="12.75">
      <c r="A81" s="5"/>
      <c r="B81" s="5">
        <v>8080</v>
      </c>
      <c r="C81">
        <v>-43.2951</v>
      </c>
      <c r="D81">
        <v>0.2908</v>
      </c>
      <c r="E81">
        <v>-0.173944</v>
      </c>
      <c r="F81">
        <v>0.357883</v>
      </c>
      <c r="G81">
        <v>-0.0381296</v>
      </c>
      <c r="H81" s="6">
        <v>0.357884</v>
      </c>
      <c r="I81" s="7">
        <v>-0.509711</v>
      </c>
      <c r="J81">
        <v>0.32281299999999996</v>
      </c>
      <c r="K81">
        <v>2.96605</v>
      </c>
      <c r="L81">
        <v>0.32253699999999996</v>
      </c>
      <c r="M81">
        <v>0.6470509999999999</v>
      </c>
      <c r="N81">
        <v>0.322807</v>
      </c>
      <c r="Q81">
        <f t="shared" si="24"/>
        <v>43.2951</v>
      </c>
      <c r="T81">
        <f t="shared" si="25"/>
        <v>511.97640053809727</v>
      </c>
      <c r="U81">
        <f t="shared" si="26"/>
        <v>11.82527354222758</v>
      </c>
    </row>
    <row r="82" spans="1:21" ht="12.75">
      <c r="A82" s="5"/>
      <c r="B82" s="5">
        <v>8081</v>
      </c>
      <c r="C82">
        <v>43.2314</v>
      </c>
      <c r="D82">
        <v>0.28884299999999996</v>
      </c>
      <c r="E82">
        <v>-0.44792000000000004</v>
      </c>
      <c r="F82">
        <v>0.355228</v>
      </c>
      <c r="G82">
        <v>-0.45938199999999996</v>
      </c>
      <c r="H82" s="6">
        <v>0.355228</v>
      </c>
      <c r="I82" s="7">
        <v>0.438108</v>
      </c>
      <c r="J82">
        <v>0.320959</v>
      </c>
      <c r="K82">
        <v>3.12742</v>
      </c>
      <c r="L82">
        <v>0.32065099999999996</v>
      </c>
      <c r="M82">
        <v>-0.0429021</v>
      </c>
      <c r="N82">
        <v>0.320965</v>
      </c>
      <c r="Q82">
        <f t="shared" si="24"/>
        <v>43.2314</v>
      </c>
      <c r="T82">
        <f t="shared" si="25"/>
        <v>518.1739855128505</v>
      </c>
      <c r="U82">
        <f t="shared" si="26"/>
        <v>11.986056096097988</v>
      </c>
    </row>
    <row r="83" spans="1:21" ht="12.75">
      <c r="A83" s="5"/>
      <c r="B83" s="5">
        <v>8082</v>
      </c>
      <c r="C83">
        <v>-43.1176</v>
      </c>
      <c r="D83">
        <v>0.29129499999999997</v>
      </c>
      <c r="E83">
        <v>-0.224829</v>
      </c>
      <c r="F83">
        <v>0.35781599999999997</v>
      </c>
      <c r="G83">
        <v>-0.40440000000000004</v>
      </c>
      <c r="H83" s="6">
        <v>0.35781199999999996</v>
      </c>
      <c r="I83" s="7">
        <v>-0.785273</v>
      </c>
      <c r="J83">
        <v>0.323664</v>
      </c>
      <c r="K83">
        <v>4.2519</v>
      </c>
      <c r="L83">
        <v>0.32309899999999997</v>
      </c>
      <c r="M83">
        <v>0.149618</v>
      </c>
      <c r="N83">
        <v>0.323683</v>
      </c>
      <c r="Q83">
        <f t="shared" si="24"/>
        <v>43.1176</v>
      </c>
      <c r="T83">
        <f t="shared" si="25"/>
        <v>508.1460090256841</v>
      </c>
      <c r="U83">
        <f t="shared" si="26"/>
        <v>11.785118119414905</v>
      </c>
    </row>
    <row r="84" spans="1:21" ht="12.75">
      <c r="A84" s="5"/>
      <c r="B84" s="5">
        <v>8083</v>
      </c>
      <c r="C84">
        <v>43.7424</v>
      </c>
      <c r="D84">
        <v>0.291196</v>
      </c>
      <c r="E84">
        <v>-0.437475</v>
      </c>
      <c r="F84">
        <v>0.360091</v>
      </c>
      <c r="G84">
        <v>-0.0844084</v>
      </c>
      <c r="H84" s="6">
        <v>0.360097</v>
      </c>
      <c r="I84" s="7">
        <v>0.502601</v>
      </c>
      <c r="J84">
        <v>0.324642</v>
      </c>
      <c r="K84">
        <v>2.76269</v>
      </c>
      <c r="L84">
        <v>0.32440199999999997</v>
      </c>
      <c r="M84">
        <v>-0.9422879999999999</v>
      </c>
      <c r="N84">
        <v>0.324621</v>
      </c>
      <c r="Q84">
        <f t="shared" si="24"/>
        <v>43.7424</v>
      </c>
      <c r="T84">
        <f t="shared" si="25"/>
        <v>515.8599332603292</v>
      </c>
      <c r="U84">
        <f t="shared" si="26"/>
        <v>11.793132824452456</v>
      </c>
    </row>
    <row r="85" spans="1:9" s="10" customFormat="1" ht="12.75">
      <c r="A85" s="8"/>
      <c r="B85" s="8"/>
      <c r="C85" s="9">
        <f>SUM(T77:T84)/SUM(U77:U84)</f>
        <v>43.29753521344491</v>
      </c>
      <c r="D85" s="10">
        <f>SQRT(1/SUM(U77:U84))</f>
        <v>0.10281937051677721</v>
      </c>
      <c r="H85" s="11"/>
      <c r="I85" s="12"/>
    </row>
    <row r="86" spans="1:2" ht="12.75">
      <c r="A86" s="5"/>
      <c r="B86" s="13"/>
    </row>
    <row r="87" spans="1:2" ht="12.75">
      <c r="A87" s="5"/>
      <c r="B87" s="5"/>
    </row>
    <row r="88" spans="1:21" ht="12.75">
      <c r="A88" s="5">
        <v>50</v>
      </c>
      <c r="B88" s="5">
        <v>8086</v>
      </c>
      <c r="C88">
        <v>-43.3703</v>
      </c>
      <c r="D88">
        <v>0.289642</v>
      </c>
      <c r="E88">
        <v>-0.09103309999999999</v>
      </c>
      <c r="F88">
        <v>0.356745</v>
      </c>
      <c r="G88">
        <v>-0.34283</v>
      </c>
      <c r="H88" s="6">
        <v>0.356741</v>
      </c>
      <c r="I88" s="7">
        <v>-0.5364829999999999</v>
      </c>
      <c r="J88">
        <v>0.322163</v>
      </c>
      <c r="K88">
        <v>3.10807</v>
      </c>
      <c r="L88">
        <v>0.321861</v>
      </c>
      <c r="M88">
        <v>0.48725599999999997</v>
      </c>
      <c r="N88">
        <v>0.322165</v>
      </c>
      <c r="Q88">
        <f aca="true" t="shared" si="27" ref="Q88:Q95">ABS(C88)</f>
        <v>43.3703</v>
      </c>
      <c r="T88">
        <f aca="true" t="shared" si="28" ref="T88:T95">Q88/(D88*D88)</f>
        <v>516.9747727021296</v>
      </c>
      <c r="U88">
        <f aca="true" t="shared" si="29" ref="U88:U95">1/(D88*D88)</f>
        <v>11.92001836976294</v>
      </c>
    </row>
    <row r="89" spans="1:21" ht="12.75">
      <c r="A89" s="5" t="s">
        <v>21</v>
      </c>
      <c r="B89" s="5">
        <v>8087</v>
      </c>
      <c r="C89">
        <v>43.3415</v>
      </c>
      <c r="D89">
        <v>0.28874</v>
      </c>
      <c r="E89">
        <v>-0.557075</v>
      </c>
      <c r="F89">
        <v>0.35551299999999997</v>
      </c>
      <c r="G89">
        <v>0.9266479999999999</v>
      </c>
      <c r="H89" s="6">
        <v>0.355494</v>
      </c>
      <c r="I89" s="7">
        <v>0.9500149999999999</v>
      </c>
      <c r="J89">
        <v>0.31915899999999997</v>
      </c>
      <c r="K89">
        <v>2.8654100000000002</v>
      </c>
      <c r="L89">
        <v>0.318926</v>
      </c>
      <c r="M89">
        <v>-0.520384</v>
      </c>
      <c r="N89">
        <v>0.319179</v>
      </c>
      <c r="Q89">
        <f t="shared" si="27"/>
        <v>43.3415</v>
      </c>
      <c r="T89">
        <f t="shared" si="28"/>
        <v>519.8643463456978</v>
      </c>
      <c r="U89">
        <f t="shared" si="29"/>
        <v>11.99460900858756</v>
      </c>
    </row>
    <row r="90" spans="1:21" ht="12.75">
      <c r="A90" s="5" t="s">
        <v>18</v>
      </c>
      <c r="B90" s="5">
        <v>8088</v>
      </c>
      <c r="C90">
        <v>-44.342</v>
      </c>
      <c r="D90">
        <v>0.288493</v>
      </c>
      <c r="E90">
        <v>-0.6935819999999999</v>
      </c>
      <c r="F90">
        <v>0.35908199999999996</v>
      </c>
      <c r="G90">
        <v>0.300297</v>
      </c>
      <c r="H90" s="6">
        <v>0.35909599999999997</v>
      </c>
      <c r="I90" s="7">
        <v>-0.0905979</v>
      </c>
      <c r="J90">
        <v>0.32226499999999997</v>
      </c>
      <c r="K90">
        <v>3.33247</v>
      </c>
      <c r="L90">
        <v>0.321907</v>
      </c>
      <c r="M90">
        <v>0.6121329999999999</v>
      </c>
      <c r="N90">
        <v>0.322253</v>
      </c>
      <c r="Q90">
        <f t="shared" si="27"/>
        <v>44.342</v>
      </c>
      <c r="T90">
        <f t="shared" si="28"/>
        <v>532.7760796623872</v>
      </c>
      <c r="U90">
        <f t="shared" si="29"/>
        <v>12.015156728663282</v>
      </c>
    </row>
    <row r="91" spans="1:21" ht="12.75">
      <c r="A91" s="5"/>
      <c r="B91" s="5">
        <v>8089</v>
      </c>
      <c r="C91">
        <v>43.5032</v>
      </c>
      <c r="D91">
        <v>0.28815</v>
      </c>
      <c r="E91">
        <v>-0.592061</v>
      </c>
      <c r="F91">
        <v>0.35540099999999997</v>
      </c>
      <c r="G91">
        <v>-0.00973705</v>
      </c>
      <c r="H91" s="6">
        <v>0.355413</v>
      </c>
      <c r="I91" s="7">
        <v>1.17206</v>
      </c>
      <c r="J91">
        <v>0.320918</v>
      </c>
      <c r="K91">
        <v>3.31095</v>
      </c>
      <c r="L91">
        <v>0.320611</v>
      </c>
      <c r="M91">
        <v>-0.5229579999999999</v>
      </c>
      <c r="N91">
        <v>0.32095399999999996</v>
      </c>
      <c r="Q91">
        <f t="shared" si="27"/>
        <v>43.5032</v>
      </c>
      <c r="T91">
        <f t="shared" si="28"/>
        <v>523.9428957500487</v>
      </c>
      <c r="U91">
        <f t="shared" si="29"/>
        <v>12.043778291023388</v>
      </c>
    </row>
    <row r="92" spans="1:21" ht="12.75">
      <c r="A92" s="5"/>
      <c r="B92" s="5">
        <v>8090</v>
      </c>
      <c r="C92">
        <v>-43.6331</v>
      </c>
      <c r="D92">
        <v>0.263691</v>
      </c>
      <c r="E92">
        <v>-0.640998</v>
      </c>
      <c r="F92">
        <v>0.325686</v>
      </c>
      <c r="G92">
        <v>0.727092</v>
      </c>
      <c r="H92" s="6">
        <v>0.32568199999999997</v>
      </c>
      <c r="I92" s="7">
        <v>-0.6911900000000001</v>
      </c>
      <c r="J92">
        <v>0.29476399999999997</v>
      </c>
      <c r="K92">
        <v>3.24804</v>
      </c>
      <c r="L92">
        <v>0.294467</v>
      </c>
      <c r="M92">
        <v>-0.008562460000000001</v>
      </c>
      <c r="N92">
        <v>0.294778</v>
      </c>
      <c r="Q92">
        <f t="shared" si="27"/>
        <v>43.6331</v>
      </c>
      <c r="T92">
        <f t="shared" si="28"/>
        <v>627.5169411161605</v>
      </c>
      <c r="U92">
        <f t="shared" si="29"/>
        <v>14.381672196478375</v>
      </c>
    </row>
    <row r="93" spans="1:21" ht="12.75">
      <c r="A93" s="5"/>
      <c r="B93" s="5">
        <v>8091</v>
      </c>
      <c r="C93">
        <v>43.243900000000004</v>
      </c>
      <c r="D93">
        <v>0.29755000000000004</v>
      </c>
      <c r="E93">
        <v>-0.139264</v>
      </c>
      <c r="F93">
        <v>0.365992</v>
      </c>
      <c r="G93">
        <v>0.511493</v>
      </c>
      <c r="H93" s="6">
        <v>0.365983</v>
      </c>
      <c r="I93" s="7">
        <v>0.873873</v>
      </c>
      <c r="J93">
        <v>0.328824</v>
      </c>
      <c r="K93">
        <v>3.96324</v>
      </c>
      <c r="L93">
        <v>0.328332</v>
      </c>
      <c r="M93">
        <v>-1.18411</v>
      </c>
      <c r="N93">
        <v>0.328803</v>
      </c>
      <c r="Q93">
        <f t="shared" si="27"/>
        <v>43.243900000000004</v>
      </c>
      <c r="T93">
        <f t="shared" si="28"/>
        <v>488.43294003476154</v>
      </c>
      <c r="U93">
        <f t="shared" si="29"/>
        <v>11.294840197918353</v>
      </c>
    </row>
    <row r="94" spans="1:21" ht="12.75">
      <c r="A94" s="5"/>
      <c r="B94" s="5">
        <v>8092</v>
      </c>
      <c r="C94">
        <v>-43.2863</v>
      </c>
      <c r="D94">
        <v>0.292417</v>
      </c>
      <c r="E94">
        <v>-0.757474</v>
      </c>
      <c r="F94">
        <v>0.359819</v>
      </c>
      <c r="G94">
        <v>0.515161</v>
      </c>
      <c r="H94" s="6">
        <v>0.35983099999999996</v>
      </c>
      <c r="I94" s="7">
        <v>-0.6877219999999999</v>
      </c>
      <c r="J94">
        <v>0.324702</v>
      </c>
      <c r="K94">
        <v>3.84303</v>
      </c>
      <c r="L94">
        <v>0.32423799999999997</v>
      </c>
      <c r="M94">
        <v>1.11467</v>
      </c>
      <c r="N94">
        <v>0.324677</v>
      </c>
      <c r="Q94">
        <f t="shared" si="27"/>
        <v>43.2863</v>
      </c>
      <c r="T94">
        <f t="shared" si="28"/>
        <v>506.2269134094048</v>
      </c>
      <c r="U94">
        <f t="shared" si="29"/>
        <v>11.694852953692157</v>
      </c>
    </row>
    <row r="95" spans="1:21" ht="12.75">
      <c r="A95" s="5"/>
      <c r="B95" s="5">
        <v>8093</v>
      </c>
      <c r="C95">
        <v>43.1283</v>
      </c>
      <c r="D95">
        <v>0.288258</v>
      </c>
      <c r="E95">
        <v>0.574633</v>
      </c>
      <c r="F95">
        <v>0.354116</v>
      </c>
      <c r="G95">
        <v>0.229456</v>
      </c>
      <c r="H95" s="6">
        <v>0.354126</v>
      </c>
      <c r="I95" s="7">
        <v>0.5234989999999999</v>
      </c>
      <c r="J95">
        <v>0.320854</v>
      </c>
      <c r="K95">
        <v>3.2896900000000002</v>
      </c>
      <c r="L95">
        <v>0.32051599999999997</v>
      </c>
      <c r="M95">
        <v>-0.21725000000000003</v>
      </c>
      <c r="N95">
        <v>0.320861</v>
      </c>
      <c r="Q95">
        <f t="shared" si="27"/>
        <v>43.1283</v>
      </c>
      <c r="T95">
        <f t="shared" si="28"/>
        <v>519.0385340982319</v>
      </c>
      <c r="U95">
        <f t="shared" si="29"/>
        <v>12.03475523260207</v>
      </c>
    </row>
    <row r="96" spans="1:9" s="10" customFormat="1" ht="12.75">
      <c r="A96" s="8"/>
      <c r="B96" s="8"/>
      <c r="C96" s="9">
        <f>SUM(T88:T95)/SUM(U88:U95)</f>
        <v>43.4872377233337</v>
      </c>
      <c r="D96" s="10">
        <f>SQRT(1/SUM(U88:U95))</f>
        <v>0.10133648166936067</v>
      </c>
      <c r="H96" s="11"/>
      <c r="I96" s="12"/>
    </row>
    <row r="97" spans="1:2" ht="12.75">
      <c r="A97" s="5"/>
      <c r="B97" s="13"/>
    </row>
    <row r="98" spans="1:2" ht="12.75">
      <c r="A98" s="5"/>
      <c r="B98" s="5"/>
    </row>
    <row r="99" spans="1:21" ht="12.75">
      <c r="A99" s="5">
        <v>1000</v>
      </c>
      <c r="B99" s="5">
        <v>8022</v>
      </c>
      <c r="C99">
        <v>34.0631</v>
      </c>
      <c r="D99">
        <v>0.217247</v>
      </c>
      <c r="E99">
        <v>-3.04482</v>
      </c>
      <c r="F99">
        <v>0.24553499999999998</v>
      </c>
      <c r="G99">
        <v>-0.000192613</v>
      </c>
      <c r="H99" s="6">
        <v>0.24576299999999998</v>
      </c>
      <c r="I99" s="7">
        <v>0.316669</v>
      </c>
      <c r="J99">
        <v>0.23063599999999998</v>
      </c>
      <c r="K99">
        <v>4.11213</v>
      </c>
      <c r="L99">
        <v>0.23024799999999998</v>
      </c>
      <c r="M99">
        <v>-0.383125</v>
      </c>
      <c r="N99">
        <v>0.23063499999999998</v>
      </c>
      <c r="Q99">
        <f aca="true" t="shared" si="30" ref="Q99:Q108">ABS(C99)</f>
        <v>34.0631</v>
      </c>
      <c r="T99">
        <f aca="true" t="shared" si="31" ref="T99:T108">Q99/(D99*D99)</f>
        <v>721.7330507806647</v>
      </c>
      <c r="U99">
        <f aca="true" t="shared" si="32" ref="U99:U108">1/(D99*D99)</f>
        <v>21.188120011997285</v>
      </c>
    </row>
    <row r="100" spans="1:21" ht="12.75">
      <c r="A100" s="5" t="s">
        <v>10</v>
      </c>
      <c r="B100" s="5">
        <v>8023</v>
      </c>
      <c r="C100">
        <v>-34.1211</v>
      </c>
      <c r="D100">
        <v>0.22098199999999998</v>
      </c>
      <c r="E100">
        <v>-2.85899</v>
      </c>
      <c r="F100">
        <v>0.24989599999999998</v>
      </c>
      <c r="G100">
        <v>-0.307326</v>
      </c>
      <c r="H100" s="6">
        <v>0.250098</v>
      </c>
      <c r="I100" s="7">
        <v>-0.0527789</v>
      </c>
      <c r="J100">
        <v>0.234257</v>
      </c>
      <c r="K100">
        <v>3.82862</v>
      </c>
      <c r="L100">
        <v>0.23391399999999998</v>
      </c>
      <c r="M100">
        <v>-0.0475014</v>
      </c>
      <c r="N100">
        <v>0.234257</v>
      </c>
      <c r="Q100">
        <f t="shared" si="30"/>
        <v>34.1211</v>
      </c>
      <c r="T100">
        <f t="shared" si="31"/>
        <v>698.7297325477308</v>
      </c>
      <c r="U100">
        <f t="shared" si="32"/>
        <v>20.47793689382027</v>
      </c>
    </row>
    <row r="101" spans="1:21" ht="12.75">
      <c r="A101" s="5" t="s">
        <v>11</v>
      </c>
      <c r="B101" s="5">
        <v>8030</v>
      </c>
      <c r="C101">
        <v>33.8196</v>
      </c>
      <c r="D101">
        <v>0.232545</v>
      </c>
      <c r="E101">
        <v>-3.18262</v>
      </c>
      <c r="F101">
        <v>0.26231099999999996</v>
      </c>
      <c r="G101">
        <v>0.00272334</v>
      </c>
      <c r="H101" s="6">
        <v>0.262577</v>
      </c>
      <c r="I101" s="7">
        <v>0.581535</v>
      </c>
      <c r="J101">
        <v>0.245889</v>
      </c>
      <c r="K101">
        <v>4.29084</v>
      </c>
      <c r="L101">
        <v>0.245445</v>
      </c>
      <c r="M101">
        <v>-0.0341924</v>
      </c>
      <c r="N101">
        <v>0.24589699999999998</v>
      </c>
      <c r="Q101">
        <f t="shared" si="30"/>
        <v>33.8196</v>
      </c>
      <c r="T101">
        <f t="shared" si="31"/>
        <v>625.3950716466787</v>
      </c>
      <c r="U101">
        <f t="shared" si="32"/>
        <v>18.49208954708745</v>
      </c>
    </row>
    <row r="102" spans="1:21" ht="12.75">
      <c r="A102" s="5"/>
      <c r="B102" s="5">
        <v>8031</v>
      </c>
      <c r="C102">
        <v>-33.5663</v>
      </c>
      <c r="D102">
        <v>0.225883</v>
      </c>
      <c r="E102">
        <v>-2.8506</v>
      </c>
      <c r="F102">
        <v>0.254358</v>
      </c>
      <c r="G102">
        <v>0.276594</v>
      </c>
      <c r="H102" s="6">
        <v>0.254563</v>
      </c>
      <c r="I102" s="7">
        <v>-0.699969</v>
      </c>
      <c r="J102">
        <v>0.239393</v>
      </c>
      <c r="K102">
        <v>3.81102</v>
      </c>
      <c r="L102">
        <v>0.239057</v>
      </c>
      <c r="M102">
        <v>-0.106796</v>
      </c>
      <c r="N102">
        <v>0.23940499999999998</v>
      </c>
      <c r="Q102">
        <f t="shared" si="30"/>
        <v>33.5663</v>
      </c>
      <c r="T102">
        <f t="shared" si="31"/>
        <v>657.8643882606932</v>
      </c>
      <c r="U102">
        <f t="shared" si="32"/>
        <v>19.598954554439818</v>
      </c>
    </row>
    <row r="103" spans="1:21" ht="12.75">
      <c r="A103" s="5"/>
      <c r="B103" s="5">
        <v>8038</v>
      </c>
      <c r="C103">
        <v>33.9042</v>
      </c>
      <c r="D103">
        <v>0.22342199999999998</v>
      </c>
      <c r="E103">
        <v>-3.02072</v>
      </c>
      <c r="F103">
        <v>0.25220899999999996</v>
      </c>
      <c r="G103">
        <v>-0.0228295</v>
      </c>
      <c r="H103" s="6">
        <v>0.25244</v>
      </c>
      <c r="I103" s="7">
        <v>0.42105299999999996</v>
      </c>
      <c r="J103">
        <v>0.237368</v>
      </c>
      <c r="K103">
        <v>3.35892</v>
      </c>
      <c r="L103">
        <v>0.23710499999999998</v>
      </c>
      <c r="M103">
        <v>-0.500254</v>
      </c>
      <c r="N103">
        <v>0.237366</v>
      </c>
      <c r="Q103">
        <f t="shared" si="30"/>
        <v>33.9042</v>
      </c>
      <c r="T103">
        <f t="shared" si="31"/>
        <v>679.2061833150068</v>
      </c>
      <c r="U103">
        <f t="shared" si="32"/>
        <v>20.033098651937127</v>
      </c>
    </row>
    <row r="104" spans="1:21" ht="12.75">
      <c r="A104" s="5"/>
      <c r="B104" s="5">
        <v>8039</v>
      </c>
      <c r="C104">
        <v>-33.6862</v>
      </c>
      <c r="D104">
        <v>0.23103</v>
      </c>
      <c r="E104">
        <v>-2.37563</v>
      </c>
      <c r="F104">
        <v>0.26045599999999997</v>
      </c>
      <c r="G104">
        <v>-0.348464</v>
      </c>
      <c r="H104" s="6">
        <v>0.2606</v>
      </c>
      <c r="I104" s="7">
        <v>-0.39611599999999997</v>
      </c>
      <c r="J104">
        <v>0.24453799999999998</v>
      </c>
      <c r="K104">
        <v>3.9980100000000003</v>
      </c>
      <c r="L104">
        <v>0.24415099999999998</v>
      </c>
      <c r="M104">
        <v>0.38119000000000003</v>
      </c>
      <c r="N104">
        <v>0.24453799999999998</v>
      </c>
      <c r="Q104">
        <f t="shared" si="30"/>
        <v>33.6862</v>
      </c>
      <c r="T104">
        <f t="shared" si="31"/>
        <v>631.1248297791816</v>
      </c>
      <c r="U104">
        <f t="shared" si="32"/>
        <v>18.735411823808608</v>
      </c>
    </row>
    <row r="105" spans="1:21" ht="12.75">
      <c r="A105" s="5"/>
      <c r="B105" s="5">
        <v>8046</v>
      </c>
      <c r="C105">
        <v>34.059</v>
      </c>
      <c r="D105">
        <v>0.232252</v>
      </c>
      <c r="E105">
        <v>-2.99281</v>
      </c>
      <c r="F105">
        <v>0.262494</v>
      </c>
      <c r="G105">
        <v>-0.0359597</v>
      </c>
      <c r="H105" s="6">
        <v>0.262729</v>
      </c>
      <c r="I105" s="7">
        <v>0.6134809999999999</v>
      </c>
      <c r="J105">
        <v>0.245609</v>
      </c>
      <c r="K105">
        <v>4.37182</v>
      </c>
      <c r="L105">
        <v>0.24514899999999998</v>
      </c>
      <c r="M105">
        <v>-0.5794819999999999</v>
      </c>
      <c r="N105">
        <v>0.24561000000000002</v>
      </c>
      <c r="Q105">
        <f t="shared" si="30"/>
        <v>34.059</v>
      </c>
      <c r="T105">
        <f t="shared" si="31"/>
        <v>631.4121978546566</v>
      </c>
      <c r="U105">
        <f t="shared" si="32"/>
        <v>18.53877676545573</v>
      </c>
    </row>
    <row r="106" spans="1:21" ht="12.75">
      <c r="A106" s="5"/>
      <c r="B106" s="5">
        <v>8047</v>
      </c>
      <c r="C106">
        <v>-33.2632</v>
      </c>
      <c r="D106">
        <v>0.233122</v>
      </c>
      <c r="E106">
        <v>-2.78012</v>
      </c>
      <c r="F106">
        <v>0.261922</v>
      </c>
      <c r="G106">
        <v>0.24273799999999998</v>
      </c>
      <c r="H106" s="6">
        <v>0.262123</v>
      </c>
      <c r="I106" s="7">
        <v>-0.526287</v>
      </c>
      <c r="J106">
        <v>0.24620099999999998</v>
      </c>
      <c r="K106">
        <v>3.70162</v>
      </c>
      <c r="L106">
        <v>0.24587000000000003</v>
      </c>
      <c r="M106">
        <v>0.336451</v>
      </c>
      <c r="N106">
        <v>0.24620499999999998</v>
      </c>
      <c r="Q106">
        <f t="shared" si="30"/>
        <v>33.2632</v>
      </c>
      <c r="T106">
        <f t="shared" si="31"/>
        <v>612.06494453386</v>
      </c>
      <c r="U106">
        <f t="shared" si="32"/>
        <v>18.400663331665626</v>
      </c>
    </row>
    <row r="107" spans="1:21" ht="12.75">
      <c r="A107" s="5"/>
      <c r="B107" s="5">
        <v>8054</v>
      </c>
      <c r="C107">
        <v>33.693</v>
      </c>
      <c r="D107">
        <v>0.233534</v>
      </c>
      <c r="E107">
        <v>-2.92381</v>
      </c>
      <c r="F107">
        <v>0.263215</v>
      </c>
      <c r="G107">
        <v>-0.185421</v>
      </c>
      <c r="H107" s="6">
        <v>0.263439</v>
      </c>
      <c r="I107" s="7">
        <v>0.849115</v>
      </c>
      <c r="J107">
        <v>0.246861</v>
      </c>
      <c r="K107">
        <v>4.04628</v>
      </c>
      <c r="L107">
        <v>0.246474</v>
      </c>
      <c r="M107">
        <v>-0.20232799999999998</v>
      </c>
      <c r="N107">
        <v>0.246878</v>
      </c>
      <c r="Q107">
        <f t="shared" si="30"/>
        <v>33.693</v>
      </c>
      <c r="T107">
        <f t="shared" si="31"/>
        <v>617.7879681869006</v>
      </c>
      <c r="U107">
        <f t="shared" si="32"/>
        <v>18.335795808829744</v>
      </c>
    </row>
    <row r="108" spans="1:21" ht="12.75">
      <c r="A108" s="5"/>
      <c r="B108" s="5">
        <v>8055</v>
      </c>
      <c r="C108">
        <v>-33.7621</v>
      </c>
      <c r="D108">
        <v>0.22768000000000002</v>
      </c>
      <c r="E108">
        <v>-2.99506</v>
      </c>
      <c r="F108">
        <v>0.256741</v>
      </c>
      <c r="G108">
        <v>0.0636519</v>
      </c>
      <c r="H108" s="6">
        <v>0.256971</v>
      </c>
      <c r="I108" s="7">
        <v>-0.594042</v>
      </c>
      <c r="J108">
        <v>0.24009899999999998</v>
      </c>
      <c r="K108">
        <v>4.99121</v>
      </c>
      <c r="L108">
        <v>0.239509</v>
      </c>
      <c r="M108">
        <v>0.241777</v>
      </c>
      <c r="N108">
        <v>0.24010599999999999</v>
      </c>
      <c r="Q108">
        <f t="shared" si="30"/>
        <v>33.7621</v>
      </c>
      <c r="T108">
        <f t="shared" si="31"/>
        <v>651.2979127910162</v>
      </c>
      <c r="U108">
        <f t="shared" si="32"/>
        <v>19.290799825574126</v>
      </c>
    </row>
    <row r="109" spans="1:9" s="10" customFormat="1" ht="12.75">
      <c r="A109" s="8"/>
      <c r="B109" s="8"/>
      <c r="C109" s="9">
        <f>SUM(T99:T108)/SUM(U99:U108)</f>
        <v>33.80061423600703</v>
      </c>
      <c r="D109" s="10">
        <f>SQRT(1/SUM(U99:U108))</f>
        <v>0.07196449071644617</v>
      </c>
      <c r="H109" s="11"/>
      <c r="I109" s="12"/>
    </row>
    <row r="110" spans="1:2" ht="12.75">
      <c r="A110" s="5"/>
      <c r="B110" s="13"/>
    </row>
    <row r="111" spans="1:2" ht="12.75">
      <c r="A111" s="5"/>
      <c r="B111" s="5"/>
    </row>
    <row r="112" spans="1:21" ht="12.75">
      <c r="A112" s="5">
        <v>1000</v>
      </c>
      <c r="B112" s="5">
        <v>8058</v>
      </c>
      <c r="C112">
        <v>34.1087</v>
      </c>
      <c r="D112">
        <v>0.19444399999999998</v>
      </c>
      <c r="E112">
        <v>-2.69474</v>
      </c>
      <c r="F112">
        <v>0.219885</v>
      </c>
      <c r="G112">
        <v>0.367821</v>
      </c>
      <c r="H112" s="6">
        <v>0.220042</v>
      </c>
      <c r="I112" s="7">
        <v>0.418626</v>
      </c>
      <c r="J112">
        <v>0.20673000000000002</v>
      </c>
      <c r="K112">
        <v>5.02399</v>
      </c>
      <c r="L112">
        <v>0.20621199999999998</v>
      </c>
      <c r="M112">
        <v>-0.28846000000000005</v>
      </c>
      <c r="N112">
        <v>0.206732</v>
      </c>
      <c r="Q112">
        <f aca="true" t="shared" si="33" ref="Q112:Q121">ABS(C112)</f>
        <v>34.1087</v>
      </c>
      <c r="T112">
        <f aca="true" t="shared" si="34" ref="T112:T121">Q112/(D112*D112)</f>
        <v>902.144434288211</v>
      </c>
      <c r="U112">
        <f aca="true" t="shared" si="35" ref="U112:U121">1/(D112*D112)</f>
        <v>26.44910050187228</v>
      </c>
    </row>
    <row r="113" spans="1:21" ht="12.75">
      <c r="A113" s="5" t="s">
        <v>10</v>
      </c>
      <c r="B113" s="5">
        <v>8059</v>
      </c>
      <c r="C113">
        <v>-33.7645</v>
      </c>
      <c r="D113">
        <v>0.187408</v>
      </c>
      <c r="E113">
        <v>-2.65429</v>
      </c>
      <c r="F113">
        <v>0.21137399999999998</v>
      </c>
      <c r="G113">
        <v>0.2331</v>
      </c>
      <c r="H113" s="6">
        <v>0.211522</v>
      </c>
      <c r="I113" s="7">
        <v>-0.32572399999999996</v>
      </c>
      <c r="J113">
        <v>0.19796799999999998</v>
      </c>
      <c r="K113">
        <v>4.72062</v>
      </c>
      <c r="L113">
        <v>0.19752899999999998</v>
      </c>
      <c r="M113">
        <v>0.132829</v>
      </c>
      <c r="N113">
        <v>0.19796899999999998</v>
      </c>
      <c r="Q113">
        <f t="shared" si="33"/>
        <v>33.7645</v>
      </c>
      <c r="T113">
        <f t="shared" si="34"/>
        <v>961.3556233127907</v>
      </c>
      <c r="U113">
        <f t="shared" si="35"/>
        <v>28.472378483697103</v>
      </c>
    </row>
    <row r="114" spans="1:21" ht="12.75">
      <c r="A114" s="5" t="s">
        <v>18</v>
      </c>
      <c r="B114" s="5">
        <v>8064</v>
      </c>
      <c r="C114">
        <v>-33.8386</v>
      </c>
      <c r="D114">
        <v>0.19503</v>
      </c>
      <c r="E114">
        <v>-2.28545</v>
      </c>
      <c r="F114">
        <v>0.220135</v>
      </c>
      <c r="G114">
        <v>0.13238</v>
      </c>
      <c r="H114" s="6">
        <v>0.22025000000000003</v>
      </c>
      <c r="I114" s="7">
        <v>-0.424041</v>
      </c>
      <c r="J114">
        <v>0.206897</v>
      </c>
      <c r="K114">
        <v>5.28009</v>
      </c>
      <c r="L114">
        <v>0.20632399999999998</v>
      </c>
      <c r="M114">
        <v>0.0860368</v>
      </c>
      <c r="N114">
        <v>0.2069</v>
      </c>
      <c r="Q114">
        <f t="shared" si="33"/>
        <v>33.8386</v>
      </c>
      <c r="T114">
        <f t="shared" si="34"/>
        <v>889.6302570762649</v>
      </c>
      <c r="U114">
        <f t="shared" si="35"/>
        <v>26.29039786150328</v>
      </c>
    </row>
    <row r="115" spans="1:21" ht="12.75">
      <c r="A115" s="5"/>
      <c r="B115" s="5">
        <v>8065</v>
      </c>
      <c r="C115">
        <v>34.0689</v>
      </c>
      <c r="D115">
        <v>0.19520099999999999</v>
      </c>
      <c r="E115">
        <v>-2.42475</v>
      </c>
      <c r="F115">
        <v>0.22070299999999998</v>
      </c>
      <c r="G115">
        <v>0.251399</v>
      </c>
      <c r="H115" s="6">
        <v>0.220832</v>
      </c>
      <c r="I115" s="7">
        <v>0.61151</v>
      </c>
      <c r="J115">
        <v>0.207318</v>
      </c>
      <c r="K115">
        <v>4.81285</v>
      </c>
      <c r="L115">
        <v>0.206846</v>
      </c>
      <c r="M115">
        <v>-0.258311</v>
      </c>
      <c r="N115">
        <v>0.20732499999999998</v>
      </c>
      <c r="Q115">
        <f t="shared" si="33"/>
        <v>34.0689</v>
      </c>
      <c r="T115">
        <f t="shared" si="34"/>
        <v>894.1163470443303</v>
      </c>
      <c r="U115">
        <f t="shared" si="35"/>
        <v>26.244356202998343</v>
      </c>
    </row>
    <row r="116" spans="1:21" ht="12.75">
      <c r="A116" s="5"/>
      <c r="B116" s="5">
        <v>8072</v>
      </c>
      <c r="C116">
        <v>-33.8198</v>
      </c>
      <c r="D116">
        <v>0.19522099999999998</v>
      </c>
      <c r="E116">
        <v>-2.5609</v>
      </c>
      <c r="F116">
        <v>0.22028899999999998</v>
      </c>
      <c r="G116">
        <v>0.08383449999999999</v>
      </c>
      <c r="H116" s="6">
        <v>0.220433</v>
      </c>
      <c r="I116" s="7">
        <v>-0.9808</v>
      </c>
      <c r="J116">
        <v>0.207667</v>
      </c>
      <c r="K116">
        <v>5.28267</v>
      </c>
      <c r="L116">
        <v>0.20710699999999999</v>
      </c>
      <c r="M116">
        <v>0.403219</v>
      </c>
      <c r="N116">
        <v>0.20768299999999998</v>
      </c>
      <c r="Q116">
        <f t="shared" si="33"/>
        <v>33.8198</v>
      </c>
      <c r="T116">
        <f t="shared" si="34"/>
        <v>887.3970258772258</v>
      </c>
      <c r="U116">
        <f t="shared" si="35"/>
        <v>26.238979115110844</v>
      </c>
    </row>
    <row r="117" spans="1:21" ht="12.75">
      <c r="A117" s="5"/>
      <c r="B117" s="5">
        <v>8073</v>
      </c>
      <c r="C117">
        <v>33.7914</v>
      </c>
      <c r="D117">
        <v>0.19441599999999998</v>
      </c>
      <c r="E117">
        <v>-2.70068</v>
      </c>
      <c r="F117">
        <v>0.21931699999999998</v>
      </c>
      <c r="G117">
        <v>-0.0402086</v>
      </c>
      <c r="H117" s="6">
        <v>0.21947699999999998</v>
      </c>
      <c r="I117" s="7">
        <v>0.644685</v>
      </c>
      <c r="J117">
        <v>0.20587000000000003</v>
      </c>
      <c r="K117">
        <v>5.34284</v>
      </c>
      <c r="L117">
        <v>0.205291</v>
      </c>
      <c r="M117">
        <v>-0.455377</v>
      </c>
      <c r="N117">
        <v>0.205874</v>
      </c>
      <c r="Q117">
        <f t="shared" si="33"/>
        <v>33.7914</v>
      </c>
      <c r="T117">
        <f t="shared" si="34"/>
        <v>894.0095915115699</v>
      </c>
      <c r="U117">
        <f t="shared" si="35"/>
        <v>26.456719505897055</v>
      </c>
    </row>
    <row r="118" spans="1:21" ht="12.75">
      <c r="A118" s="5"/>
      <c r="B118" s="5">
        <v>8084</v>
      </c>
      <c r="C118">
        <v>-33.7464</v>
      </c>
      <c r="D118">
        <v>0.184244</v>
      </c>
      <c r="E118">
        <v>-2.3673100000000002</v>
      </c>
      <c r="F118">
        <v>0.207806</v>
      </c>
      <c r="G118">
        <v>0.282788</v>
      </c>
      <c r="H118" s="6">
        <v>0.207921</v>
      </c>
      <c r="I118" s="7">
        <v>-0.658894</v>
      </c>
      <c r="J118">
        <v>0.195259</v>
      </c>
      <c r="K118">
        <v>5.44189</v>
      </c>
      <c r="L118">
        <v>0.194689</v>
      </c>
      <c r="M118">
        <v>0.27054</v>
      </c>
      <c r="N118">
        <v>0.195266</v>
      </c>
      <c r="Q118">
        <f t="shared" si="33"/>
        <v>33.7464</v>
      </c>
      <c r="T118">
        <f t="shared" si="34"/>
        <v>994.1244208945982</v>
      </c>
      <c r="U118">
        <f t="shared" si="35"/>
        <v>29.45868065614697</v>
      </c>
    </row>
    <row r="119" spans="1:21" ht="12.75">
      <c r="A119" s="5"/>
      <c r="B119" s="5">
        <v>8085</v>
      </c>
      <c r="C119">
        <v>33.7281</v>
      </c>
      <c r="D119">
        <v>0.19125299999999998</v>
      </c>
      <c r="E119">
        <v>-2.16143</v>
      </c>
      <c r="F119">
        <v>0.215701</v>
      </c>
      <c r="G119">
        <v>0.0350054</v>
      </c>
      <c r="H119" s="6">
        <v>0.215802</v>
      </c>
      <c r="I119" s="7">
        <v>0.48606499999999997</v>
      </c>
      <c r="J119">
        <v>0.202449</v>
      </c>
      <c r="K119">
        <v>5.90724</v>
      </c>
      <c r="L119">
        <v>0.20174699999999998</v>
      </c>
      <c r="M119">
        <v>-0.614547</v>
      </c>
      <c r="N119">
        <v>0.202446</v>
      </c>
      <c r="Q119">
        <f t="shared" si="33"/>
        <v>33.7281</v>
      </c>
      <c r="T119">
        <f t="shared" si="34"/>
        <v>922.0943572383605</v>
      </c>
      <c r="U119">
        <f t="shared" si="35"/>
        <v>27.339054297110142</v>
      </c>
    </row>
    <row r="120" spans="1:21" ht="12.75">
      <c r="A120" s="5"/>
      <c r="B120" s="5">
        <v>8094</v>
      </c>
      <c r="C120">
        <v>-33.9234</v>
      </c>
      <c r="D120">
        <v>0.19722199999999998</v>
      </c>
      <c r="E120">
        <v>-2.44924</v>
      </c>
      <c r="F120">
        <v>0.222736</v>
      </c>
      <c r="G120">
        <v>0.134173</v>
      </c>
      <c r="H120" s="6">
        <v>0.22286899999999998</v>
      </c>
      <c r="I120" s="7">
        <v>-0.744718</v>
      </c>
      <c r="J120">
        <v>0.20893699999999998</v>
      </c>
      <c r="K120">
        <v>5.67818</v>
      </c>
      <c r="L120">
        <v>0.208275</v>
      </c>
      <c r="M120">
        <v>0.09696629999999999</v>
      </c>
      <c r="N120">
        <v>0.208949</v>
      </c>
      <c r="Q120">
        <f t="shared" si="33"/>
        <v>33.9234</v>
      </c>
      <c r="T120">
        <f t="shared" si="34"/>
        <v>872.1449211586438</v>
      </c>
      <c r="U120">
        <f t="shared" si="35"/>
        <v>25.709242621867023</v>
      </c>
    </row>
    <row r="121" spans="1:21" ht="12.75">
      <c r="A121" s="5"/>
      <c r="B121" s="5">
        <v>8095</v>
      </c>
      <c r="C121">
        <v>33.8234</v>
      </c>
      <c r="D121">
        <v>0.193826</v>
      </c>
      <c r="E121">
        <v>-2.79487</v>
      </c>
      <c r="F121">
        <v>0.218693</v>
      </c>
      <c r="G121">
        <v>-0.0695804</v>
      </c>
      <c r="H121" s="6">
        <v>0.218864</v>
      </c>
      <c r="I121" s="7">
        <v>0.412309</v>
      </c>
      <c r="J121">
        <v>0.20499399999999998</v>
      </c>
      <c r="K121">
        <v>5.64963</v>
      </c>
      <c r="L121">
        <v>0.204343</v>
      </c>
      <c r="M121">
        <v>-0.37590399999999996</v>
      </c>
      <c r="N121">
        <v>0.20499499999999998</v>
      </c>
      <c r="Q121">
        <f t="shared" si="33"/>
        <v>33.8234</v>
      </c>
      <c r="T121">
        <f t="shared" si="34"/>
        <v>900.3123240451964</v>
      </c>
      <c r="U121">
        <f t="shared" si="35"/>
        <v>26.618031423369516</v>
      </c>
    </row>
    <row r="122" spans="1:9" s="10" customFormat="1" ht="12.75">
      <c r="A122" s="8"/>
      <c r="B122" s="8"/>
      <c r="C122" s="9">
        <f>SUM(T112:T121)/SUM(U112:U121)</f>
        <v>33.8585594435841</v>
      </c>
      <c r="D122" s="10">
        <f>SQRT(1/SUM(U112:U121))</f>
        <v>0.06093971485085977</v>
      </c>
      <c r="H122" s="11"/>
      <c r="I122" s="12"/>
    </row>
    <row r="125" spans="3:9" ht="12.75">
      <c r="C125" s="14" t="s">
        <v>22</v>
      </c>
      <c r="D125" s="15" t="s">
        <v>23</v>
      </c>
      <c r="E125" s="16" t="s">
        <v>24</v>
      </c>
      <c r="F125" s="16" t="s">
        <v>25</v>
      </c>
      <c r="G125" s="16" t="s">
        <v>26</v>
      </c>
      <c r="H125" s="16" t="s">
        <v>27</v>
      </c>
      <c r="I125" s="16" t="s">
        <v>28</v>
      </c>
    </row>
    <row r="126" spans="3:9" ht="12.75">
      <c r="C126" s="16" t="s">
        <v>29</v>
      </c>
      <c r="D126" s="17">
        <v>15</v>
      </c>
      <c r="E126" s="17">
        <v>1000</v>
      </c>
      <c r="F126" s="18">
        <v>943.7</v>
      </c>
      <c r="G126" s="19">
        <v>59.8</v>
      </c>
      <c r="H126" s="20">
        <f>C13</f>
        <v>33.95553978816849</v>
      </c>
      <c r="I126" s="20">
        <f>D13</f>
        <v>0.09387301331019676</v>
      </c>
    </row>
    <row r="127" spans="3:9" ht="12.75">
      <c r="C127" s="16" t="s">
        <v>29</v>
      </c>
      <c r="D127" s="17">
        <v>3</v>
      </c>
      <c r="E127" s="17">
        <v>870</v>
      </c>
      <c r="F127" s="18">
        <v>836.8</v>
      </c>
      <c r="G127" s="19">
        <v>44.2</v>
      </c>
      <c r="H127" s="20">
        <f>C22</f>
        <v>34.82340633146515</v>
      </c>
      <c r="I127" s="20">
        <f>D22</f>
        <v>0.09167146878563198</v>
      </c>
    </row>
    <row r="128" spans="3:9" ht="12.75">
      <c r="C128" s="16" t="s">
        <v>29</v>
      </c>
      <c r="D128" s="17">
        <v>4</v>
      </c>
      <c r="E128" s="17">
        <v>750</v>
      </c>
      <c r="F128" s="18">
        <v>774.6</v>
      </c>
      <c r="G128" s="19">
        <v>41.9</v>
      </c>
      <c r="H128" s="20">
        <f>C31</f>
        <v>35.74002355227561</v>
      </c>
      <c r="I128" s="20">
        <f>D31</f>
        <v>0.0956450038720251</v>
      </c>
    </row>
    <row r="129" spans="3:9" ht="12.75">
      <c r="C129" s="16" t="s">
        <v>29</v>
      </c>
      <c r="D129" s="17">
        <v>2</v>
      </c>
      <c r="E129" s="17">
        <v>625</v>
      </c>
      <c r="F129" s="18">
        <v>561.2</v>
      </c>
      <c r="G129" s="19">
        <v>31</v>
      </c>
      <c r="H129" s="20">
        <f>C40</f>
        <v>37.29358395865478</v>
      </c>
      <c r="I129" s="20">
        <f>D40</f>
        <v>0.09825929717164347</v>
      </c>
    </row>
    <row r="130" spans="3:9" ht="12.75">
      <c r="C130" s="16" t="s">
        <v>29</v>
      </c>
      <c r="D130" s="17">
        <v>5</v>
      </c>
      <c r="E130" s="17">
        <v>500</v>
      </c>
      <c r="F130" s="18">
        <v>482</v>
      </c>
      <c r="G130" s="19">
        <v>27.7</v>
      </c>
      <c r="H130" s="20">
        <f>C49</f>
        <v>38.83315284496358</v>
      </c>
      <c r="I130" s="20">
        <f>D49</f>
        <v>0.09615296750256112</v>
      </c>
    </row>
    <row r="131" spans="3:9" ht="12.75">
      <c r="C131" s="16" t="s">
        <v>29</v>
      </c>
      <c r="D131" s="17">
        <v>14</v>
      </c>
      <c r="E131" s="17">
        <v>350</v>
      </c>
      <c r="F131" s="18">
        <v>389.4</v>
      </c>
      <c r="G131" s="19">
        <v>22.1</v>
      </c>
      <c r="H131" s="20">
        <f>C58</f>
        <v>39.256087927328224</v>
      </c>
      <c r="I131" s="20">
        <f>D58</f>
        <v>0.10447090086583288</v>
      </c>
    </row>
    <row r="132" spans="3:9" ht="12.75">
      <c r="C132" s="16" t="s">
        <v>30</v>
      </c>
      <c r="D132" s="17">
        <v>8</v>
      </c>
      <c r="E132" s="17">
        <v>350</v>
      </c>
      <c r="F132" s="18">
        <v>389.4</v>
      </c>
      <c r="G132" s="19">
        <v>22.1</v>
      </c>
      <c r="H132" s="20">
        <f>C65</f>
        <v>39.20633984319012</v>
      </c>
      <c r="I132" s="20">
        <f>D65</f>
        <v>0.09605088349868886</v>
      </c>
    </row>
    <row r="133" spans="3:9" ht="12.75">
      <c r="C133" s="16" t="s">
        <v>30</v>
      </c>
      <c r="D133" s="17">
        <v>1</v>
      </c>
      <c r="E133" s="17">
        <v>225</v>
      </c>
      <c r="F133" s="18">
        <v>215.2</v>
      </c>
      <c r="G133" s="19">
        <v>11.7</v>
      </c>
      <c r="H133" s="20">
        <f>C74</f>
        <v>40.97805837943594</v>
      </c>
      <c r="I133" s="20">
        <f>D74</f>
        <v>0.08349862023599042</v>
      </c>
    </row>
    <row r="134" spans="3:9" ht="12.75">
      <c r="C134" s="16" t="s">
        <v>30</v>
      </c>
      <c r="D134" s="17">
        <v>12</v>
      </c>
      <c r="E134" s="17">
        <v>50</v>
      </c>
      <c r="F134" s="21">
        <v>50</v>
      </c>
      <c r="G134" s="21">
        <v>5</v>
      </c>
      <c r="H134" s="20">
        <f>C85</f>
        <v>43.29753521344491</v>
      </c>
      <c r="I134" s="20">
        <f>D85</f>
        <v>0.10281937051677721</v>
      </c>
    </row>
    <row r="135" spans="3:9" ht="12.75">
      <c r="C135" s="16" t="s">
        <v>30</v>
      </c>
      <c r="D135" s="17">
        <v>13</v>
      </c>
      <c r="E135" s="17">
        <v>50</v>
      </c>
      <c r="F135" s="18">
        <v>52</v>
      </c>
      <c r="G135" s="22">
        <v>4.7</v>
      </c>
      <c r="H135" s="20">
        <f>C96</f>
        <v>43.4872377233337</v>
      </c>
      <c r="I135" s="20">
        <f>D96</f>
        <v>0.10133648166936067</v>
      </c>
    </row>
    <row r="136" spans="3:9" ht="12.75">
      <c r="C136" s="16" t="s">
        <v>29</v>
      </c>
      <c r="D136" s="17" t="s">
        <v>31</v>
      </c>
      <c r="E136" s="17">
        <v>1000</v>
      </c>
      <c r="F136" s="18">
        <v>943.7</v>
      </c>
      <c r="G136" s="19">
        <v>59.8</v>
      </c>
      <c r="H136" s="20">
        <f>C109</f>
        <v>33.80061423600703</v>
      </c>
      <c r="I136" s="20">
        <f>D109</f>
        <v>0.07196449071644617</v>
      </c>
    </row>
    <row r="137" spans="3:9" ht="12.75">
      <c r="C137" s="16" t="s">
        <v>30</v>
      </c>
      <c r="D137" s="23" t="s">
        <v>31</v>
      </c>
      <c r="E137" s="17">
        <v>1000</v>
      </c>
      <c r="F137" s="18">
        <v>943.7</v>
      </c>
      <c r="G137" s="19">
        <v>59.8</v>
      </c>
      <c r="H137" s="20">
        <f>C122</f>
        <v>33.8585594435841</v>
      </c>
      <c r="I137" s="20">
        <f>D122</f>
        <v>0.06093971485085977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workbookViewId="0" topLeftCell="A1">
      <pane xSplit="2" ySplit="6" topLeftCell="C103" activePane="bottomRight" state="frozen"/>
      <selection pane="topLeft" activeCell="A1" sqref="A1"/>
      <selection pane="topRight" activeCell="C1" sqref="C1"/>
      <selection pane="bottomLeft" activeCell="A103" sqref="A103"/>
      <selection pane="bottomRight" activeCell="J120" sqref="J120"/>
    </sheetView>
  </sheetViews>
  <sheetFormatPr defaultColWidth="11.421875" defaultRowHeight="12.75"/>
  <cols>
    <col min="1" max="4" width="11.57421875" style="0" customWidth="1"/>
    <col min="5" max="5" width="14.140625" style="0" customWidth="1"/>
    <col min="6" max="6" width="11.57421875" style="0" customWidth="1"/>
    <col min="7" max="7" width="12.00390625" style="0" customWidth="1"/>
    <col min="8" max="8" width="11.57421875" style="6" customWidth="1"/>
    <col min="9" max="9" width="11.57421875" style="7" customWidth="1"/>
    <col min="10" max="10" width="11.57421875" style="0" customWidth="1"/>
    <col min="11" max="11" width="13.00390625" style="0" customWidth="1"/>
    <col min="12" max="16384" width="11.57421875" style="0" customWidth="1"/>
  </cols>
  <sheetData>
    <row r="1" spans="1:9" s="2" customFormat="1" ht="12.75">
      <c r="A1" s="1">
        <v>42741</v>
      </c>
      <c r="H1" s="3"/>
      <c r="I1" s="4"/>
    </row>
    <row r="2" spans="1:9" s="2" customFormat="1" ht="12.75">
      <c r="A2" s="2" t="s">
        <v>32</v>
      </c>
      <c r="H2" s="3"/>
      <c r="I2" s="4"/>
    </row>
    <row r="3" spans="1:9" s="2" customFormat="1" ht="12.75">
      <c r="A3" s="2" t="s">
        <v>1</v>
      </c>
      <c r="H3" s="3"/>
      <c r="I3" s="4"/>
    </row>
    <row r="4" spans="1:9" s="2" customFormat="1" ht="12.75">
      <c r="A4" s="2" t="s">
        <v>2</v>
      </c>
      <c r="H4" s="3"/>
      <c r="I4" s="4"/>
    </row>
    <row r="5" spans="3:9" s="2" customFormat="1" ht="12.75">
      <c r="C5" s="2" t="s">
        <v>33</v>
      </c>
      <c r="H5" s="3"/>
      <c r="I5" s="4" t="s">
        <v>34</v>
      </c>
    </row>
    <row r="6" spans="1:14" s="2" customFormat="1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6</v>
      </c>
      <c r="G6" s="2" t="s">
        <v>8</v>
      </c>
      <c r="H6" s="3" t="s">
        <v>6</v>
      </c>
      <c r="I6" s="4" t="s">
        <v>9</v>
      </c>
      <c r="J6" s="2" t="s">
        <v>6</v>
      </c>
      <c r="K6" s="2" t="s">
        <v>7</v>
      </c>
      <c r="L6" s="2" t="s">
        <v>6</v>
      </c>
      <c r="M6" s="2" t="s">
        <v>8</v>
      </c>
      <c r="N6" s="2" t="s">
        <v>6</v>
      </c>
    </row>
    <row r="7" spans="1:21" ht="12.75">
      <c r="A7">
        <v>1000</v>
      </c>
      <c r="B7">
        <v>8485</v>
      </c>
      <c r="C7">
        <v>-0.142236</v>
      </c>
      <c r="D7">
        <v>0.329316</v>
      </c>
      <c r="E7">
        <v>-0.8158719999999999</v>
      </c>
      <c r="F7">
        <v>0.329294</v>
      </c>
      <c r="G7">
        <v>-1.17202</v>
      </c>
      <c r="H7" s="6">
        <v>0.329271</v>
      </c>
      <c r="I7" s="7">
        <v>33.7257</v>
      </c>
      <c r="J7">
        <v>0.31462399999999996</v>
      </c>
      <c r="K7">
        <v>3.0838</v>
      </c>
      <c r="L7">
        <v>0.354665</v>
      </c>
      <c r="M7">
        <v>-0.12382199999999999</v>
      </c>
      <c r="N7">
        <v>0.355002</v>
      </c>
      <c r="Q7">
        <f aca="true" t="shared" si="0" ref="Q7:Q12">ABS(I7)</f>
        <v>33.7257</v>
      </c>
      <c r="T7">
        <f aca="true" t="shared" si="1" ref="T7:T12">Q7/(J7*J7)</f>
        <v>340.7040343086267</v>
      </c>
      <c r="U7">
        <f aca="true" t="shared" si="2" ref="U7:U12">1/(J7*J7)</f>
        <v>10.102207939601747</v>
      </c>
    </row>
    <row r="8" spans="1:21" ht="12.75">
      <c r="A8" t="s">
        <v>10</v>
      </c>
      <c r="B8">
        <v>8486</v>
      </c>
      <c r="C8">
        <v>0.835156</v>
      </c>
      <c r="D8">
        <v>0.331294</v>
      </c>
      <c r="E8">
        <v>-1.35756</v>
      </c>
      <c r="F8">
        <v>0.331256</v>
      </c>
      <c r="G8">
        <v>1.2823200000000001</v>
      </c>
      <c r="H8" s="6">
        <v>0.331262</v>
      </c>
      <c r="I8" s="7">
        <v>-34.6694</v>
      </c>
      <c r="J8">
        <v>0.315896</v>
      </c>
      <c r="K8">
        <v>4.38443</v>
      </c>
      <c r="L8">
        <v>0.358363</v>
      </c>
      <c r="M8">
        <v>-0.0653805</v>
      </c>
      <c r="N8">
        <v>0.359053</v>
      </c>
      <c r="Q8">
        <f t="shared" si="0"/>
        <v>34.6694</v>
      </c>
      <c r="T8">
        <f t="shared" si="1"/>
        <v>347.42260490358325</v>
      </c>
      <c r="U8">
        <f t="shared" si="2"/>
        <v>10.021015792127443</v>
      </c>
    </row>
    <row r="9" spans="2:21" ht="12.75">
      <c r="B9">
        <v>8487</v>
      </c>
      <c r="C9">
        <v>-0.175534</v>
      </c>
      <c r="D9">
        <v>0.172862</v>
      </c>
      <c r="E9">
        <v>-0.666756</v>
      </c>
      <c r="F9">
        <v>0.17285499999999998</v>
      </c>
      <c r="G9">
        <v>-1.23</v>
      </c>
      <c r="H9" s="6">
        <v>0.172837</v>
      </c>
      <c r="I9" s="7">
        <v>34.1131</v>
      </c>
      <c r="J9">
        <v>0.165077</v>
      </c>
      <c r="K9">
        <v>3.34882</v>
      </c>
      <c r="L9">
        <v>0.186607</v>
      </c>
      <c r="M9">
        <v>-0.257403</v>
      </c>
      <c r="N9">
        <v>0.18681499999999998</v>
      </c>
      <c r="Q9">
        <f t="shared" si="0"/>
        <v>34.1131</v>
      </c>
      <c r="T9">
        <f t="shared" si="1"/>
        <v>1251.8377733712573</v>
      </c>
      <c r="U9">
        <f t="shared" si="2"/>
        <v>36.69668758838268</v>
      </c>
    </row>
    <row r="10" spans="2:21" ht="12.75">
      <c r="B10">
        <v>8488</v>
      </c>
      <c r="C10">
        <v>0.188662</v>
      </c>
      <c r="D10">
        <v>0.173012</v>
      </c>
      <c r="E10">
        <v>-0.985421</v>
      </c>
      <c r="F10">
        <v>0.17299599999999998</v>
      </c>
      <c r="G10">
        <v>1.14133</v>
      </c>
      <c r="H10" s="6">
        <v>0.17299</v>
      </c>
      <c r="I10" s="7">
        <v>-33.8102</v>
      </c>
      <c r="J10">
        <v>0.165913</v>
      </c>
      <c r="K10">
        <v>3.8509100000000003</v>
      </c>
      <c r="L10">
        <v>0.187049</v>
      </c>
      <c r="M10">
        <v>0.171209</v>
      </c>
      <c r="N10">
        <v>0.187326</v>
      </c>
      <c r="Q10">
        <f t="shared" si="0"/>
        <v>33.8102</v>
      </c>
      <c r="T10">
        <f t="shared" si="1"/>
        <v>1228.2503805837441</v>
      </c>
      <c r="U10">
        <f t="shared" si="2"/>
        <v>36.3278058273463</v>
      </c>
    </row>
    <row r="11" spans="2:21" ht="12.75">
      <c r="B11">
        <v>8489</v>
      </c>
      <c r="C11">
        <v>-0.192047</v>
      </c>
      <c r="D11">
        <v>0.22525599999999998</v>
      </c>
      <c r="E11">
        <v>-0.436498</v>
      </c>
      <c r="F11">
        <v>0.22525199999999998</v>
      </c>
      <c r="G11">
        <v>-1.21419</v>
      </c>
      <c r="H11" s="6">
        <v>0.22522299999999998</v>
      </c>
      <c r="I11" s="7">
        <v>34.0951</v>
      </c>
      <c r="J11">
        <v>0.21642799999999998</v>
      </c>
      <c r="K11">
        <v>4.33385</v>
      </c>
      <c r="L11">
        <v>0.244436</v>
      </c>
      <c r="M11">
        <v>-0.31372</v>
      </c>
      <c r="N11">
        <v>0.244894</v>
      </c>
      <c r="Q11">
        <f t="shared" si="0"/>
        <v>34.0951</v>
      </c>
      <c r="T11">
        <f t="shared" si="1"/>
        <v>727.8888657980841</v>
      </c>
      <c r="U11">
        <f t="shared" si="2"/>
        <v>21.34878225311215</v>
      </c>
    </row>
    <row r="12" spans="2:21" ht="12.75">
      <c r="B12">
        <v>8490</v>
      </c>
      <c r="C12">
        <v>0.186892</v>
      </c>
      <c r="D12">
        <v>0.225766</v>
      </c>
      <c r="E12">
        <v>-0.812199</v>
      </c>
      <c r="F12">
        <v>0.22575199999999998</v>
      </c>
      <c r="G12">
        <v>1.3952200000000001</v>
      </c>
      <c r="H12" s="6">
        <v>0.22572299999999998</v>
      </c>
      <c r="I12" s="7">
        <v>-33.7979</v>
      </c>
      <c r="J12">
        <v>0.21661799999999998</v>
      </c>
      <c r="K12">
        <v>4.27098</v>
      </c>
      <c r="L12">
        <v>0.244107</v>
      </c>
      <c r="M12">
        <v>0.596625</v>
      </c>
      <c r="N12">
        <v>0.24454399999999998</v>
      </c>
      <c r="Q12">
        <f t="shared" si="0"/>
        <v>33.7979</v>
      </c>
      <c r="T12">
        <f t="shared" si="1"/>
        <v>720.2788013326154</v>
      </c>
      <c r="U12">
        <f t="shared" si="2"/>
        <v>21.311347785886564</v>
      </c>
    </row>
    <row r="13" spans="8:20" s="10" customFormat="1" ht="12.75">
      <c r="H13" s="11"/>
      <c r="I13" s="12">
        <f>SUM(T7:T12)/SUM(U7:U12)</f>
        <v>33.99201560098266</v>
      </c>
      <c r="J13" s="10">
        <f>SQRT(1/SUM(U7:U12))</f>
        <v>0.0858099339260217</v>
      </c>
      <c r="T13"/>
    </row>
    <row r="16" spans="1:21" ht="12.75">
      <c r="A16">
        <v>625</v>
      </c>
      <c r="B16">
        <v>8491</v>
      </c>
      <c r="C16">
        <v>0.029588899999999998</v>
      </c>
      <c r="D16">
        <v>0.18948</v>
      </c>
      <c r="E16">
        <v>-0.8644229999999999</v>
      </c>
      <c r="F16">
        <v>0.189466</v>
      </c>
      <c r="G16">
        <v>1.7253100000000001</v>
      </c>
      <c r="H16" s="6">
        <v>0.18942399999999998</v>
      </c>
      <c r="I16" s="7">
        <v>-37.2078</v>
      </c>
      <c r="J16">
        <v>0.179722</v>
      </c>
      <c r="K16">
        <v>3.34378</v>
      </c>
      <c r="L16">
        <v>0.208368</v>
      </c>
      <c r="M16">
        <v>0.283041</v>
      </c>
      <c r="N16">
        <v>0.2086</v>
      </c>
      <c r="Q16">
        <f aca="true" t="shared" si="3" ref="Q16:Q19">ABS(I16)</f>
        <v>37.2078</v>
      </c>
      <c r="T16">
        <f aca="true" t="shared" si="4" ref="T16:T19">Q16/(J16*J16)</f>
        <v>1151.9443693090066</v>
      </c>
      <c r="U16">
        <f aca="true" t="shared" si="5" ref="U16:U19">1/(J16*J16)</f>
        <v>30.95975492528466</v>
      </c>
    </row>
    <row r="17" spans="1:21" ht="12.75">
      <c r="A17" t="s">
        <v>14</v>
      </c>
      <c r="B17">
        <v>8492</v>
      </c>
      <c r="C17">
        <v>-0.0281981</v>
      </c>
      <c r="D17">
        <v>0.191111</v>
      </c>
      <c r="E17">
        <v>-1.45329</v>
      </c>
      <c r="F17">
        <v>0.191071</v>
      </c>
      <c r="G17">
        <v>-1.5263200000000001</v>
      </c>
      <c r="H17" s="6">
        <v>0.191067</v>
      </c>
      <c r="I17" s="7">
        <v>37.4084</v>
      </c>
      <c r="J17">
        <v>0.180084</v>
      </c>
      <c r="K17">
        <v>3.6588600000000002</v>
      </c>
      <c r="L17">
        <v>0.20910399999999998</v>
      </c>
      <c r="M17">
        <v>0.020629599999999998</v>
      </c>
      <c r="N17">
        <v>0.209385</v>
      </c>
      <c r="Q17">
        <f t="shared" si="3"/>
        <v>37.4084</v>
      </c>
      <c r="T17">
        <f t="shared" si="4"/>
        <v>1153.5033925398043</v>
      </c>
      <c r="U17">
        <f t="shared" si="5"/>
        <v>30.83541109857156</v>
      </c>
    </row>
    <row r="18" spans="2:21" ht="12.75">
      <c r="B18">
        <v>8493</v>
      </c>
      <c r="C18">
        <v>0.14682199999999998</v>
      </c>
      <c r="D18">
        <v>0.187736</v>
      </c>
      <c r="E18">
        <v>-0.755416</v>
      </c>
      <c r="F18">
        <v>0.187726</v>
      </c>
      <c r="G18">
        <v>1.46045</v>
      </c>
      <c r="H18" s="6">
        <v>0.187696</v>
      </c>
      <c r="I18" s="7">
        <v>-37.2823</v>
      </c>
      <c r="J18">
        <v>0.17829199999999998</v>
      </c>
      <c r="K18">
        <v>3.51033</v>
      </c>
      <c r="L18">
        <v>0.20682</v>
      </c>
      <c r="M18">
        <v>-0.30874799999999997</v>
      </c>
      <c r="N18">
        <v>0.20707299999999998</v>
      </c>
      <c r="Q18">
        <f t="shared" si="3"/>
        <v>37.2823</v>
      </c>
      <c r="T18">
        <f t="shared" si="4"/>
        <v>1172.8405780567732</v>
      </c>
      <c r="U18">
        <f t="shared" si="5"/>
        <v>31.458375101771438</v>
      </c>
    </row>
    <row r="19" spans="2:21" ht="12.75">
      <c r="B19">
        <v>8494</v>
      </c>
      <c r="C19">
        <v>-0.0322306</v>
      </c>
      <c r="D19">
        <v>0.185864</v>
      </c>
      <c r="E19">
        <v>-0.768022</v>
      </c>
      <c r="F19">
        <v>0.185853</v>
      </c>
      <c r="G19">
        <v>-1.33461</v>
      </c>
      <c r="H19" s="6">
        <v>0.185831</v>
      </c>
      <c r="I19" s="7">
        <v>36.8842</v>
      </c>
      <c r="J19">
        <v>0.176031</v>
      </c>
      <c r="K19">
        <v>3.48613</v>
      </c>
      <c r="L19">
        <v>0.203502</v>
      </c>
      <c r="M19">
        <v>-0.0761541</v>
      </c>
      <c r="N19">
        <v>0.20374899999999999</v>
      </c>
      <c r="Q19">
        <f t="shared" si="3"/>
        <v>36.8842</v>
      </c>
      <c r="T19">
        <f t="shared" si="4"/>
        <v>1190.3154098125974</v>
      </c>
      <c r="U19">
        <f t="shared" si="5"/>
        <v>32.27168841435079</v>
      </c>
    </row>
    <row r="20" spans="8:20" s="10" customFormat="1" ht="12.75">
      <c r="H20" s="11"/>
      <c r="I20" s="12">
        <f>SUM(T16:T19)/SUM(U16:U19)</f>
        <v>37.19255297781615</v>
      </c>
      <c r="J20" s="10">
        <f>SQRT(1/SUM(U16:U19))</f>
        <v>0.08925539738229035</v>
      </c>
      <c r="T20"/>
    </row>
    <row r="23" spans="1:21" ht="12.75">
      <c r="A23">
        <v>50</v>
      </c>
      <c r="B23">
        <v>8497</v>
      </c>
      <c r="C23">
        <v>0.11155000000000001</v>
      </c>
      <c r="D23">
        <v>0.281763</v>
      </c>
      <c r="E23">
        <v>-1.06324</v>
      </c>
      <c r="F23">
        <v>0.281732</v>
      </c>
      <c r="G23">
        <v>1.60033</v>
      </c>
      <c r="H23" s="6">
        <v>0.28169099999999997</v>
      </c>
      <c r="I23" s="7">
        <v>-43.4938</v>
      </c>
      <c r="J23">
        <v>0.257218</v>
      </c>
      <c r="K23">
        <v>3.74905</v>
      </c>
      <c r="L23">
        <v>0.316783</v>
      </c>
      <c r="M23">
        <v>-0.40358299999999997</v>
      </c>
      <c r="N23">
        <v>0.317224</v>
      </c>
      <c r="Q23">
        <f aca="true" t="shared" si="6" ref="Q23:Q28">ABS(I23)</f>
        <v>43.4938</v>
      </c>
      <c r="T23">
        <f aca="true" t="shared" si="7" ref="T23:T28">Q23/(J23*J23)</f>
        <v>657.3923395003825</v>
      </c>
      <c r="U23">
        <f aca="true" t="shared" si="8" ref="U23:U28">1/(J23*J23)</f>
        <v>15.11462184266223</v>
      </c>
    </row>
    <row r="24" spans="1:21" ht="12.75">
      <c r="A24" t="s">
        <v>21</v>
      </c>
      <c r="B24">
        <v>8498</v>
      </c>
      <c r="C24">
        <v>-0.059179199999999994</v>
      </c>
      <c r="D24">
        <v>0.27577199999999996</v>
      </c>
      <c r="E24">
        <v>-0.983922</v>
      </c>
      <c r="F24">
        <v>0.275746</v>
      </c>
      <c r="G24">
        <v>-2.01982</v>
      </c>
      <c r="H24" s="6">
        <v>0.27566</v>
      </c>
      <c r="I24" s="7">
        <v>43.4838</v>
      </c>
      <c r="J24">
        <v>0.253322</v>
      </c>
      <c r="K24">
        <v>3.7888</v>
      </c>
      <c r="L24">
        <v>0.311942</v>
      </c>
      <c r="M24">
        <v>0.5200049999999999</v>
      </c>
      <c r="N24">
        <v>0.312382</v>
      </c>
      <c r="Q24">
        <f t="shared" si="6"/>
        <v>43.4838</v>
      </c>
      <c r="T24">
        <f t="shared" si="7"/>
        <v>677.6129124861441</v>
      </c>
      <c r="U24">
        <f t="shared" si="8"/>
        <v>15.58311169875089</v>
      </c>
    </row>
    <row r="25" spans="2:21" ht="12.75">
      <c r="B25">
        <v>8499</v>
      </c>
      <c r="C25">
        <v>0.469674</v>
      </c>
      <c r="D25">
        <v>0.825145</v>
      </c>
      <c r="E25">
        <v>-0.0463511</v>
      </c>
      <c r="F25">
        <v>0.825163</v>
      </c>
      <c r="G25">
        <v>0.278941</v>
      </c>
      <c r="H25" s="6">
        <v>0.8251569999999999</v>
      </c>
      <c r="I25" s="7">
        <v>-43.5271</v>
      </c>
      <c r="J25">
        <v>0.7475919999999999</v>
      </c>
      <c r="K25">
        <v>3.58012</v>
      </c>
      <c r="L25">
        <v>0.921157</v>
      </c>
      <c r="M25">
        <v>-1.3931200000000001</v>
      </c>
      <c r="N25">
        <v>0.9221600000000001</v>
      </c>
      <c r="Q25">
        <f t="shared" si="6"/>
        <v>43.5271</v>
      </c>
      <c r="T25">
        <f t="shared" si="7"/>
        <v>77.88080690754653</v>
      </c>
      <c r="U25">
        <f t="shared" si="8"/>
        <v>1.7892486958135627</v>
      </c>
    </row>
    <row r="26" spans="2:21" ht="12.75">
      <c r="B26">
        <v>8500</v>
      </c>
      <c r="C26">
        <v>-0.42642399999999997</v>
      </c>
      <c r="D26">
        <v>0.829649</v>
      </c>
      <c r="E26">
        <v>0.20579699999999998</v>
      </c>
      <c r="F26">
        <v>0.829661</v>
      </c>
      <c r="G26">
        <v>0.164321</v>
      </c>
      <c r="H26" s="6">
        <v>0.829662</v>
      </c>
      <c r="I26" s="7">
        <v>-42.4886</v>
      </c>
      <c r="J26">
        <v>0.763138</v>
      </c>
      <c r="K26">
        <v>1.84789</v>
      </c>
      <c r="L26">
        <v>0.9309379999999999</v>
      </c>
      <c r="M26">
        <v>0.884366</v>
      </c>
      <c r="N26">
        <v>0.931183</v>
      </c>
      <c r="Q26">
        <f t="shared" si="6"/>
        <v>42.4886</v>
      </c>
      <c r="T26">
        <f t="shared" si="7"/>
        <v>72.95688153584317</v>
      </c>
      <c r="U26">
        <f t="shared" si="8"/>
        <v>1.7170930916962002</v>
      </c>
    </row>
    <row r="27" spans="2:21" ht="12.75">
      <c r="B27">
        <v>8501</v>
      </c>
      <c r="C27">
        <v>0.431758</v>
      </c>
      <c r="D27">
        <v>0.265081</v>
      </c>
      <c r="E27">
        <v>-1.06406</v>
      </c>
      <c r="F27">
        <v>0.265056</v>
      </c>
      <c r="G27">
        <v>1.80194</v>
      </c>
      <c r="H27" s="6">
        <v>0.265</v>
      </c>
      <c r="I27" s="7">
        <v>-43.5033</v>
      </c>
      <c r="J27">
        <v>0.242981</v>
      </c>
      <c r="K27">
        <v>2.3584300000000002</v>
      </c>
      <c r="L27">
        <v>0.29953399999999997</v>
      </c>
      <c r="M27">
        <v>-0.233431</v>
      </c>
      <c r="N27">
        <v>0.299699</v>
      </c>
      <c r="Q27">
        <f t="shared" si="6"/>
        <v>43.5033</v>
      </c>
      <c r="T27">
        <f t="shared" si="7"/>
        <v>736.8474281215491</v>
      </c>
      <c r="U27">
        <f t="shared" si="8"/>
        <v>16.937736404400336</v>
      </c>
    </row>
    <row r="28" spans="2:21" ht="12.75">
      <c r="B28">
        <v>8502</v>
      </c>
      <c r="C28">
        <v>-0.132872</v>
      </c>
      <c r="D28">
        <v>0.263808</v>
      </c>
      <c r="E28">
        <v>-0.7361989999999999</v>
      </c>
      <c r="F28">
        <v>0.263795</v>
      </c>
      <c r="G28">
        <v>-1.04417</v>
      </c>
      <c r="H28" s="6">
        <v>0.26378</v>
      </c>
      <c r="I28" s="7">
        <v>43.4981</v>
      </c>
      <c r="J28">
        <v>0.24104399999999998</v>
      </c>
      <c r="K28">
        <v>2.2936900000000002</v>
      </c>
      <c r="L28">
        <v>0.297139</v>
      </c>
      <c r="M28">
        <v>0.77356</v>
      </c>
      <c r="N28">
        <v>0.297277</v>
      </c>
      <c r="Q28">
        <f t="shared" si="6"/>
        <v>43.4981</v>
      </c>
      <c r="T28">
        <f t="shared" si="7"/>
        <v>748.6479438202691</v>
      </c>
      <c r="U28">
        <f t="shared" si="8"/>
        <v>17.21104930606783</v>
      </c>
    </row>
    <row r="29" spans="8:20" s="10" customFormat="1" ht="12.75">
      <c r="H29" s="11"/>
      <c r="I29" s="12">
        <f>SUM(T23:T28)/SUM(U23:U28)</f>
        <v>43.470577049574885</v>
      </c>
      <c r="J29" s="10">
        <f>SQRT(1/SUM(U23:U28))</f>
        <v>0.12095439436861828</v>
      </c>
      <c r="T29"/>
    </row>
    <row r="32" spans="1:21" ht="12.75">
      <c r="A32">
        <v>350</v>
      </c>
      <c r="B32">
        <v>8506</v>
      </c>
      <c r="C32">
        <v>0.412693</v>
      </c>
      <c r="D32">
        <v>0.23779599999999998</v>
      </c>
      <c r="E32">
        <v>-1.05836</v>
      </c>
      <c r="F32">
        <v>0.23777399999999999</v>
      </c>
      <c r="G32">
        <v>0.6984119999999999</v>
      </c>
      <c r="H32" s="6">
        <v>0.237789</v>
      </c>
      <c r="I32" s="7">
        <v>-39.2079</v>
      </c>
      <c r="J32">
        <v>0.22227000000000002</v>
      </c>
      <c r="K32">
        <v>2.75165</v>
      </c>
      <c r="L32">
        <v>0.262446</v>
      </c>
      <c r="M32">
        <v>-0.31881000000000004</v>
      </c>
      <c r="N32">
        <v>0.262642</v>
      </c>
      <c r="Q32">
        <f aca="true" t="shared" si="9" ref="Q32:Q35">ABS(I32)</f>
        <v>39.2079</v>
      </c>
      <c r="T32">
        <f aca="true" t="shared" si="10" ref="T32:T35">Q32/(J32*J32)</f>
        <v>793.6186822815952</v>
      </c>
      <c r="U32">
        <f aca="true" t="shared" si="11" ref="U32:U35">1/(J32*J32)</f>
        <v>20.241295307363952</v>
      </c>
    </row>
    <row r="33" spans="1:21" ht="12.75">
      <c r="A33" t="s">
        <v>16</v>
      </c>
      <c r="B33">
        <v>8507</v>
      </c>
      <c r="C33">
        <v>0.0648817</v>
      </c>
      <c r="D33">
        <v>0.235643</v>
      </c>
      <c r="E33">
        <v>-0.8539749999999999</v>
      </c>
      <c r="F33">
        <v>0.235626</v>
      </c>
      <c r="G33">
        <v>-1.03152</v>
      </c>
      <c r="H33" s="6">
        <v>0.235618</v>
      </c>
      <c r="I33" s="7">
        <v>39.1786</v>
      </c>
      <c r="J33">
        <v>0.220707</v>
      </c>
      <c r="K33">
        <v>2.35274</v>
      </c>
      <c r="L33">
        <v>0.260583</v>
      </c>
      <c r="M33">
        <v>0.23623799999999998</v>
      </c>
      <c r="N33">
        <v>0.260726</v>
      </c>
      <c r="Q33">
        <f t="shared" si="9"/>
        <v>39.1786</v>
      </c>
      <c r="T33">
        <f t="shared" si="10"/>
        <v>804.2974611262646</v>
      </c>
      <c r="U33">
        <f t="shared" si="11"/>
        <v>20.52899953357865</v>
      </c>
    </row>
    <row r="34" spans="2:21" ht="12.75">
      <c r="B34">
        <v>8508</v>
      </c>
      <c r="C34">
        <v>-0.16847099999999998</v>
      </c>
      <c r="D34">
        <v>0.23713199999999998</v>
      </c>
      <c r="E34">
        <v>-0.980764</v>
      </c>
      <c r="F34">
        <v>0.23711000000000002</v>
      </c>
      <c r="G34">
        <v>1.58795</v>
      </c>
      <c r="H34" s="6">
        <v>0.23707299999999998</v>
      </c>
      <c r="I34" s="7">
        <v>-39.1619</v>
      </c>
      <c r="J34">
        <v>0.221098</v>
      </c>
      <c r="K34">
        <v>2.05687</v>
      </c>
      <c r="L34">
        <v>0.26103899999999997</v>
      </c>
      <c r="M34">
        <v>0.324574</v>
      </c>
      <c r="N34">
        <v>0.26114699999999996</v>
      </c>
      <c r="Q34">
        <f t="shared" si="9"/>
        <v>39.1619</v>
      </c>
      <c r="T34">
        <f t="shared" si="10"/>
        <v>801.1136395179307</v>
      </c>
      <c r="U34">
        <f t="shared" si="11"/>
        <v>20.456454858368225</v>
      </c>
    </row>
    <row r="35" spans="2:21" ht="12.75">
      <c r="B35">
        <v>8509</v>
      </c>
      <c r="C35">
        <v>0.156659</v>
      </c>
      <c r="D35">
        <v>0.23709799999999998</v>
      </c>
      <c r="E35">
        <v>-0.8301139999999999</v>
      </c>
      <c r="F35">
        <v>0.237082</v>
      </c>
      <c r="G35">
        <v>-0.657261</v>
      </c>
      <c r="H35" s="6">
        <v>0.237088</v>
      </c>
      <c r="I35" s="7">
        <v>39.2127</v>
      </c>
      <c r="J35">
        <v>0.22150599999999998</v>
      </c>
      <c r="K35">
        <v>2.57409</v>
      </c>
      <c r="L35">
        <v>0.261581</v>
      </c>
      <c r="M35">
        <v>0.27585000000000004</v>
      </c>
      <c r="N35">
        <v>0.261753</v>
      </c>
      <c r="Q35">
        <f t="shared" si="9"/>
        <v>39.2127</v>
      </c>
      <c r="T35">
        <f t="shared" si="10"/>
        <v>799.2005196713868</v>
      </c>
      <c r="U35">
        <f t="shared" si="11"/>
        <v>20.381165277356235</v>
      </c>
    </row>
    <row r="36" spans="8:20" s="10" customFormat="1" ht="12.75">
      <c r="H36" s="11"/>
      <c r="I36" s="12">
        <f>SUM(T32:T35)/SUM(U32:U35)</f>
        <v>39.190197464444466</v>
      </c>
      <c r="J36" s="10">
        <f>SQRT(1/SUM(U32:U35))</f>
        <v>0.11069649219430365</v>
      </c>
      <c r="T36"/>
    </row>
    <row r="39" spans="1:21" ht="12.75">
      <c r="A39">
        <v>870</v>
      </c>
      <c r="B39">
        <v>8512</v>
      </c>
      <c r="C39">
        <v>0.590756</v>
      </c>
      <c r="D39">
        <v>0.22056399999999998</v>
      </c>
      <c r="E39">
        <v>-0.6516000000000001</v>
      </c>
      <c r="F39">
        <v>0.22056199999999998</v>
      </c>
      <c r="G39">
        <v>0.862992</v>
      </c>
      <c r="H39" s="6">
        <v>0.220555</v>
      </c>
      <c r="I39" s="7">
        <v>-34.9036</v>
      </c>
      <c r="J39">
        <v>0.209701</v>
      </c>
      <c r="K39">
        <v>1.33551</v>
      </c>
      <c r="L39">
        <v>0.23875000000000002</v>
      </c>
      <c r="M39">
        <v>0.24029599999999998</v>
      </c>
      <c r="N39">
        <v>0.23879099999999998</v>
      </c>
      <c r="Q39">
        <f aca="true" t="shared" si="12" ref="Q39:Q42">ABS(I39)</f>
        <v>34.9036</v>
      </c>
      <c r="T39">
        <f aca="true" t="shared" si="13" ref="T39:T42">Q39/(J39*J39)</f>
        <v>793.7234656040591</v>
      </c>
      <c r="U39">
        <f aca="true" t="shared" si="14" ref="U39:U42">1/(J39*J39)</f>
        <v>22.740446991257613</v>
      </c>
    </row>
    <row r="40" spans="1:21" ht="12.75">
      <c r="A40" t="s">
        <v>12</v>
      </c>
      <c r="B40">
        <v>8513</v>
      </c>
      <c r="C40">
        <v>-0.039160099999999996</v>
      </c>
      <c r="D40">
        <v>0.20943599999999998</v>
      </c>
      <c r="E40">
        <v>-1.10675</v>
      </c>
      <c r="F40">
        <v>0.20941</v>
      </c>
      <c r="G40">
        <v>-1.2559</v>
      </c>
      <c r="H40" s="6">
        <v>0.20940299999999998</v>
      </c>
      <c r="I40" s="7">
        <v>35.2414</v>
      </c>
      <c r="J40">
        <v>0.19909000000000002</v>
      </c>
      <c r="K40">
        <v>2.02871</v>
      </c>
      <c r="L40">
        <v>0.22722799999999999</v>
      </c>
      <c r="M40">
        <v>-0.593822</v>
      </c>
      <c r="N40">
        <v>0.227314</v>
      </c>
      <c r="Q40">
        <f t="shared" si="12"/>
        <v>35.2414</v>
      </c>
      <c r="T40">
        <f t="shared" si="13"/>
        <v>889.1074712408683</v>
      </c>
      <c r="U40">
        <f t="shared" si="14"/>
        <v>25.22906216100576</v>
      </c>
    </row>
    <row r="41" spans="2:21" ht="12.75">
      <c r="B41">
        <v>8514</v>
      </c>
      <c r="C41">
        <v>0.053114499999999995</v>
      </c>
      <c r="D41">
        <v>0.226625</v>
      </c>
      <c r="E41">
        <v>-1.47398</v>
      </c>
      <c r="F41">
        <v>0.226576</v>
      </c>
      <c r="G41">
        <v>1.06405</v>
      </c>
      <c r="H41" s="6">
        <v>0.22660000000000002</v>
      </c>
      <c r="I41" s="7">
        <v>-34.8485</v>
      </c>
      <c r="J41">
        <v>0.215364</v>
      </c>
      <c r="K41">
        <v>2.35725</v>
      </c>
      <c r="L41">
        <v>0.244997</v>
      </c>
      <c r="M41">
        <v>-0.39937799999999996</v>
      </c>
      <c r="N41">
        <v>0.24512899999999999</v>
      </c>
      <c r="Q41">
        <f t="shared" si="12"/>
        <v>34.8485</v>
      </c>
      <c r="T41">
        <f t="shared" si="13"/>
        <v>751.3423546736583</v>
      </c>
      <c r="U41">
        <f t="shared" si="14"/>
        <v>21.560249499222586</v>
      </c>
    </row>
    <row r="42" spans="2:21" ht="12.75">
      <c r="B42">
        <v>8515</v>
      </c>
      <c r="C42">
        <v>-0.31903899999999996</v>
      </c>
      <c r="D42">
        <v>0.22975199999999998</v>
      </c>
      <c r="E42">
        <v>-0.843043</v>
      </c>
      <c r="F42">
        <v>0.229738</v>
      </c>
      <c r="G42">
        <v>-1.09506</v>
      </c>
      <c r="H42" s="6">
        <v>0.229727</v>
      </c>
      <c r="I42" s="7">
        <v>35.0894</v>
      </c>
      <c r="J42">
        <v>0.21872000000000003</v>
      </c>
      <c r="K42">
        <v>2.3375</v>
      </c>
      <c r="L42">
        <v>0.249295</v>
      </c>
      <c r="M42">
        <v>-0.160167</v>
      </c>
      <c r="N42">
        <v>0.24943099999999999</v>
      </c>
      <c r="Q42">
        <f t="shared" si="12"/>
        <v>35.0894</v>
      </c>
      <c r="T42">
        <f t="shared" si="13"/>
        <v>733.4980232130653</v>
      </c>
      <c r="U42">
        <f t="shared" si="14"/>
        <v>20.90369237470761</v>
      </c>
    </row>
    <row r="43" spans="8:20" s="10" customFormat="1" ht="12.75">
      <c r="H43" s="11"/>
      <c r="I43" s="12">
        <f>SUM(T39:T42)/SUM(U39:U42)</f>
        <v>35.027650485373506</v>
      </c>
      <c r="J43" s="10">
        <f>SQRT(1/SUM(U39:U42))</f>
        <v>0.1051563365950429</v>
      </c>
      <c r="T43"/>
    </row>
    <row r="46" spans="1:21" ht="12.75">
      <c r="A46">
        <v>225</v>
      </c>
      <c r="B46">
        <v>8518</v>
      </c>
      <c r="C46">
        <v>-0.0600917</v>
      </c>
      <c r="D46">
        <v>0.23690699999999998</v>
      </c>
      <c r="E46">
        <v>-0.235982</v>
      </c>
      <c r="F46">
        <v>0.23690499999999998</v>
      </c>
      <c r="G46">
        <v>1.44841</v>
      </c>
      <c r="H46" s="6">
        <v>0.23685699999999998</v>
      </c>
      <c r="I46" s="7">
        <v>-40.9542</v>
      </c>
      <c r="J46">
        <v>0.219606</v>
      </c>
      <c r="K46">
        <v>2.29276</v>
      </c>
      <c r="L46">
        <v>0.263724</v>
      </c>
      <c r="M46">
        <v>-0.429934</v>
      </c>
      <c r="N46">
        <v>0.263857</v>
      </c>
      <c r="Q46">
        <f aca="true" t="shared" si="15" ref="Q46:Q49">ABS(I46)</f>
        <v>40.9542</v>
      </c>
      <c r="T46">
        <f aca="true" t="shared" si="16" ref="T46:T49">Q46/(J46*J46)</f>
        <v>849.200113745663</v>
      </c>
      <c r="U46">
        <f aca="true" t="shared" si="17" ref="U46:U49">1/(J46*J46)</f>
        <v>20.735360811483634</v>
      </c>
    </row>
    <row r="47" spans="1:21" ht="12.75">
      <c r="A47" t="s">
        <v>19</v>
      </c>
      <c r="B47">
        <v>8519</v>
      </c>
      <c r="C47">
        <v>-0.0038379</v>
      </c>
      <c r="D47">
        <v>0.23693699999999998</v>
      </c>
      <c r="E47">
        <v>-0.9299949999999999</v>
      </c>
      <c r="F47">
        <v>0.236917</v>
      </c>
      <c r="G47">
        <v>-1.0961400000000001</v>
      </c>
      <c r="H47" s="6">
        <v>0.23690899999999998</v>
      </c>
      <c r="I47" s="7">
        <v>40.9543</v>
      </c>
      <c r="J47">
        <v>0.220687</v>
      </c>
      <c r="K47">
        <v>2.99086</v>
      </c>
      <c r="L47">
        <v>0.26492499999999997</v>
      </c>
      <c r="M47">
        <v>0.0865734</v>
      </c>
      <c r="N47">
        <v>0.265162</v>
      </c>
      <c r="Q47">
        <f t="shared" si="15"/>
        <v>40.9543</v>
      </c>
      <c r="T47">
        <f t="shared" si="16"/>
        <v>840.9032004201324</v>
      </c>
      <c r="U47">
        <f t="shared" si="17"/>
        <v>20.532720628117982</v>
      </c>
    </row>
    <row r="48" spans="2:21" ht="12.75">
      <c r="B48">
        <v>8520</v>
      </c>
      <c r="C48">
        <v>-0.21860000000000002</v>
      </c>
      <c r="D48">
        <v>0.235916</v>
      </c>
      <c r="E48">
        <v>-0.6951600000000001</v>
      </c>
      <c r="F48">
        <v>0.23590599999999998</v>
      </c>
      <c r="G48">
        <v>1.34922</v>
      </c>
      <c r="H48" s="6">
        <v>0.235875</v>
      </c>
      <c r="I48" s="7">
        <v>-41.0787</v>
      </c>
      <c r="J48">
        <v>0.218892</v>
      </c>
      <c r="K48">
        <v>2.0166</v>
      </c>
      <c r="L48">
        <v>0.263221</v>
      </c>
      <c r="M48">
        <v>-0.00562185</v>
      </c>
      <c r="N48">
        <v>0.263328</v>
      </c>
      <c r="Q48">
        <f t="shared" si="15"/>
        <v>41.0787</v>
      </c>
      <c r="T48">
        <f t="shared" si="16"/>
        <v>857.3475525640548</v>
      </c>
      <c r="U48">
        <f t="shared" si="17"/>
        <v>20.870854057310844</v>
      </c>
    </row>
    <row r="49" spans="2:21" ht="12.75">
      <c r="B49">
        <v>8521</v>
      </c>
      <c r="C49">
        <v>0.126739</v>
      </c>
      <c r="D49">
        <v>0.23443699999999998</v>
      </c>
      <c r="E49">
        <v>-0.6372709999999999</v>
      </c>
      <c r="F49">
        <v>0.234427</v>
      </c>
      <c r="G49">
        <v>-1.1762</v>
      </c>
      <c r="H49" s="6">
        <v>0.234405</v>
      </c>
      <c r="I49" s="7">
        <v>40.7513</v>
      </c>
      <c r="J49">
        <v>0.217434</v>
      </c>
      <c r="K49">
        <v>2.26482</v>
      </c>
      <c r="L49">
        <v>0.26059899999999997</v>
      </c>
      <c r="M49">
        <v>0.08207</v>
      </c>
      <c r="N49">
        <v>0.260733</v>
      </c>
      <c r="Q49">
        <f t="shared" si="15"/>
        <v>40.7513</v>
      </c>
      <c r="T49">
        <f t="shared" si="16"/>
        <v>861.9588972968357</v>
      </c>
      <c r="U49">
        <f t="shared" si="17"/>
        <v>21.15169079997045</v>
      </c>
    </row>
    <row r="50" spans="8:20" s="10" customFormat="1" ht="12.75">
      <c r="H50" s="11"/>
      <c r="I50" s="12">
        <f>SUM(T46:T49)/SUM(U46:U49)</f>
        <v>40.93389515254829</v>
      </c>
      <c r="J50" s="10">
        <f>SQRT(1/SUM(U46:U49))</f>
        <v>0.10957259222336789</v>
      </c>
      <c r="T50"/>
    </row>
    <row r="53" spans="1:21" ht="12.75">
      <c r="A53">
        <v>750</v>
      </c>
      <c r="B53">
        <v>8524</v>
      </c>
      <c r="C53">
        <v>-0.11780399999999999</v>
      </c>
      <c r="D53">
        <v>0.21923499999999999</v>
      </c>
      <c r="E53">
        <v>-0.466088</v>
      </c>
      <c r="F53">
        <v>0.21923</v>
      </c>
      <c r="G53">
        <v>0.733949</v>
      </c>
      <c r="H53" s="6">
        <v>0.219223</v>
      </c>
      <c r="I53" s="7">
        <v>-35.9481</v>
      </c>
      <c r="J53">
        <v>0.20754599999999998</v>
      </c>
      <c r="K53">
        <v>1.71706</v>
      </c>
      <c r="L53">
        <v>0.238276</v>
      </c>
      <c r="M53">
        <v>0.390615</v>
      </c>
      <c r="N53">
        <v>0.238343</v>
      </c>
      <c r="Q53">
        <f aca="true" t="shared" si="18" ref="Q53:Q56">ABS(I53)</f>
        <v>35.9481</v>
      </c>
      <c r="T53">
        <f aca="true" t="shared" si="19" ref="T53:T56">Q53/(J53*J53)</f>
        <v>834.5400926403174</v>
      </c>
      <c r="U53">
        <f aca="true" t="shared" si="20" ref="U53:U56">1/(J53*J53)</f>
        <v>23.215137730236577</v>
      </c>
    </row>
    <row r="54" spans="1:21" ht="12.75">
      <c r="A54" t="s">
        <v>13</v>
      </c>
      <c r="B54">
        <v>8525</v>
      </c>
      <c r="C54">
        <v>-0.278358</v>
      </c>
      <c r="D54">
        <v>0.228651</v>
      </c>
      <c r="E54">
        <v>-0.9528679999999999</v>
      </c>
      <c r="F54">
        <v>0.228632</v>
      </c>
      <c r="G54">
        <v>-0.959158</v>
      </c>
      <c r="H54" s="6">
        <v>0.228632</v>
      </c>
      <c r="I54" s="7">
        <v>36.0004</v>
      </c>
      <c r="J54">
        <v>0.216491</v>
      </c>
      <c r="K54">
        <v>2.258</v>
      </c>
      <c r="L54">
        <v>0.248599</v>
      </c>
      <c r="M54">
        <v>0.353828</v>
      </c>
      <c r="N54">
        <v>0.248723</v>
      </c>
      <c r="Q54">
        <f t="shared" si="18"/>
        <v>36.0004</v>
      </c>
      <c r="T54">
        <f t="shared" si="19"/>
        <v>768.1174531091906</v>
      </c>
      <c r="U54">
        <f t="shared" si="20"/>
        <v>21.33635884904586</v>
      </c>
    </row>
    <row r="55" spans="2:21" ht="12.75">
      <c r="B55">
        <v>8526</v>
      </c>
      <c r="C55">
        <v>0.248669</v>
      </c>
      <c r="D55">
        <v>0.229878</v>
      </c>
      <c r="E55">
        <v>-1.24282</v>
      </c>
      <c r="F55">
        <v>0.229844</v>
      </c>
      <c r="G55">
        <v>1.1602</v>
      </c>
      <c r="H55" s="6">
        <v>0.229849</v>
      </c>
      <c r="I55" s="7">
        <v>-35.8479</v>
      </c>
      <c r="J55">
        <v>0.218627</v>
      </c>
      <c r="K55">
        <v>3.09381</v>
      </c>
      <c r="L55">
        <v>0.250624</v>
      </c>
      <c r="M55">
        <v>0.271752</v>
      </c>
      <c r="N55">
        <v>0.250863</v>
      </c>
      <c r="Q55">
        <f t="shared" si="18"/>
        <v>35.8479</v>
      </c>
      <c r="T55">
        <f t="shared" si="19"/>
        <v>749.9911324985833</v>
      </c>
      <c r="U55">
        <f t="shared" si="20"/>
        <v>20.921480267981757</v>
      </c>
    </row>
    <row r="56" spans="2:21" ht="12.75">
      <c r="B56">
        <v>8527</v>
      </c>
      <c r="C56">
        <v>-0.37620899999999996</v>
      </c>
      <c r="D56">
        <v>0.22805499999999998</v>
      </c>
      <c r="E56">
        <v>-0.7379819999999999</v>
      </c>
      <c r="F56">
        <v>0.228046</v>
      </c>
      <c r="G56">
        <v>-0.815238</v>
      </c>
      <c r="H56" s="6">
        <v>0.228043</v>
      </c>
      <c r="I56" s="7">
        <v>35.7629</v>
      </c>
      <c r="J56">
        <v>0.216577</v>
      </c>
      <c r="K56">
        <v>1.9753800000000001</v>
      </c>
      <c r="L56">
        <v>0.248242</v>
      </c>
      <c r="M56">
        <v>0.09355419999999999</v>
      </c>
      <c r="N56">
        <v>0.24833899999999998</v>
      </c>
      <c r="Q56">
        <f t="shared" si="18"/>
        <v>35.7629</v>
      </c>
      <c r="T56">
        <f t="shared" si="19"/>
        <v>762.4441930487218</v>
      </c>
      <c r="U56">
        <f t="shared" si="20"/>
        <v>21.319417414379753</v>
      </c>
    </row>
    <row r="57" spans="8:20" s="10" customFormat="1" ht="12.75">
      <c r="H57" s="11"/>
      <c r="I57" s="12">
        <f>SUM(T53:T56)/SUM(U53:U56)</f>
        <v>35.89131165002856</v>
      </c>
      <c r="J57" s="10">
        <f>SQRT(1/SUM(U53:U56))</f>
        <v>0.10733940052674983</v>
      </c>
      <c r="T57"/>
    </row>
    <row r="60" spans="1:21" ht="12.75">
      <c r="A60">
        <v>500</v>
      </c>
      <c r="B60">
        <v>8530</v>
      </c>
      <c r="C60">
        <v>0.31012</v>
      </c>
      <c r="D60">
        <v>0.230599</v>
      </c>
      <c r="E60">
        <v>-1.0725500000000001</v>
      </c>
      <c r="F60">
        <v>0.230575</v>
      </c>
      <c r="G60">
        <v>1.12375</v>
      </c>
      <c r="H60" s="6">
        <v>0.230573</v>
      </c>
      <c r="I60" s="7">
        <v>-38.8785</v>
      </c>
      <c r="J60">
        <v>0.21734099999999998</v>
      </c>
      <c r="K60">
        <v>3.36898</v>
      </c>
      <c r="L60">
        <v>0.255752</v>
      </c>
      <c r="M60">
        <v>-0.297645</v>
      </c>
      <c r="N60">
        <v>0.25604000000000005</v>
      </c>
      <c r="Q60">
        <f aca="true" t="shared" si="21" ref="Q60:Q63">ABS(I60)</f>
        <v>38.8785</v>
      </c>
      <c r="T60">
        <f aca="true" t="shared" si="22" ref="T60:T63">Q60/(J60*J60)</f>
        <v>823.049923433567</v>
      </c>
      <c r="U60">
        <f aca="true" t="shared" si="23" ref="U60:U63">1/(J60*J60)</f>
        <v>21.169796248146582</v>
      </c>
    </row>
    <row r="61" spans="1:21" ht="12.75">
      <c r="A61" t="s">
        <v>15</v>
      </c>
      <c r="B61">
        <v>8531</v>
      </c>
      <c r="C61">
        <v>0.619601</v>
      </c>
      <c r="D61">
        <v>0.23399099999999998</v>
      </c>
      <c r="E61">
        <v>-1.51095</v>
      </c>
      <c r="F61">
        <v>0.233947</v>
      </c>
      <c r="G61">
        <v>-1.19653</v>
      </c>
      <c r="H61" s="6">
        <v>0.23396699999999998</v>
      </c>
      <c r="I61" s="7">
        <v>38.8161</v>
      </c>
      <c r="J61">
        <v>0.218031</v>
      </c>
      <c r="K61">
        <v>1.9778900000000001</v>
      </c>
      <c r="L61">
        <v>0.256609</v>
      </c>
      <c r="M61">
        <v>-0.342858</v>
      </c>
      <c r="N61">
        <v>0.256706</v>
      </c>
      <c r="Q61">
        <f t="shared" si="21"/>
        <v>38.8161</v>
      </c>
      <c r="T61">
        <f t="shared" si="22"/>
        <v>816.5361272833183</v>
      </c>
      <c r="U61">
        <f t="shared" si="23"/>
        <v>21.03601668594522</v>
      </c>
    </row>
    <row r="62" spans="2:21" ht="12.75">
      <c r="B62">
        <v>8532</v>
      </c>
      <c r="C62">
        <v>-0.00741885</v>
      </c>
      <c r="D62">
        <v>0.232761</v>
      </c>
      <c r="E62">
        <v>-1.64972</v>
      </c>
      <c r="F62">
        <v>0.232697</v>
      </c>
      <c r="G62">
        <v>0.974961</v>
      </c>
      <c r="H62" s="6">
        <v>0.232739</v>
      </c>
      <c r="I62" s="7">
        <v>-38.661</v>
      </c>
      <c r="J62">
        <v>0.217408</v>
      </c>
      <c r="K62">
        <v>2.71191</v>
      </c>
      <c r="L62">
        <v>0.255426</v>
      </c>
      <c r="M62">
        <v>0.14438099999999998</v>
      </c>
      <c r="N62">
        <v>0.255613</v>
      </c>
      <c r="Q62">
        <f t="shared" si="21"/>
        <v>38.661</v>
      </c>
      <c r="T62">
        <f t="shared" si="22"/>
        <v>817.9411194196442</v>
      </c>
      <c r="U62">
        <f t="shared" si="23"/>
        <v>21.156750198381943</v>
      </c>
    </row>
    <row r="63" spans="2:21" ht="12.75">
      <c r="B63">
        <v>8533</v>
      </c>
      <c r="C63">
        <v>-0.43360499999999996</v>
      </c>
      <c r="D63">
        <v>0.232351</v>
      </c>
      <c r="E63">
        <v>-0.9340729999999999</v>
      </c>
      <c r="F63">
        <v>0.23233499999999999</v>
      </c>
      <c r="G63">
        <v>-0.333341</v>
      </c>
      <c r="H63" s="6">
        <v>0.23235299999999998</v>
      </c>
      <c r="I63" s="7">
        <v>38.5116</v>
      </c>
      <c r="J63">
        <v>0.218522</v>
      </c>
      <c r="K63">
        <v>2.11564</v>
      </c>
      <c r="L63">
        <v>0.256461</v>
      </c>
      <c r="M63">
        <v>0.396148</v>
      </c>
      <c r="N63">
        <v>0.25657199999999997</v>
      </c>
      <c r="Q63">
        <f t="shared" si="21"/>
        <v>38.5116</v>
      </c>
      <c r="T63">
        <f t="shared" si="22"/>
        <v>806.4941634457836</v>
      </c>
      <c r="U63">
        <f t="shared" si="23"/>
        <v>20.941590675167575</v>
      </c>
    </row>
    <row r="64" spans="8:20" s="10" customFormat="1" ht="12.75">
      <c r="H64" s="11"/>
      <c r="I64" s="12">
        <f>SUM(T60:T63)/SUM(U60:U63)</f>
        <v>38.71720652139993</v>
      </c>
      <c r="J64" s="10">
        <f>SQRT(1/SUM(U60:U63))</f>
        <v>0.10891194481687422</v>
      </c>
      <c r="T64"/>
    </row>
    <row r="67" spans="1:21" ht="12.75">
      <c r="A67">
        <v>50</v>
      </c>
      <c r="B67">
        <v>8536</v>
      </c>
      <c r="C67">
        <v>-0.264295</v>
      </c>
      <c r="D67">
        <v>0.27124899999999996</v>
      </c>
      <c r="E67">
        <v>-1.13606</v>
      </c>
      <c r="F67">
        <v>0.271216</v>
      </c>
      <c r="G67">
        <v>1.2505</v>
      </c>
      <c r="H67" s="6">
        <v>0.271208</v>
      </c>
      <c r="I67" s="7">
        <v>-43.6909</v>
      </c>
      <c r="J67">
        <v>0.248081</v>
      </c>
      <c r="K67">
        <v>2.01442</v>
      </c>
      <c r="L67">
        <v>0.306485</v>
      </c>
      <c r="M67">
        <v>-0.148694</v>
      </c>
      <c r="N67">
        <v>0.30660899999999996</v>
      </c>
      <c r="Q67">
        <f aca="true" t="shared" si="24" ref="Q67:Q70">ABS(I67)</f>
        <v>43.6909</v>
      </c>
      <c r="T67">
        <f aca="true" t="shared" si="25" ref="T67:T70">Q67/(J67*J67)</f>
        <v>709.9111269646878</v>
      </c>
      <c r="U67">
        <f aca="true" t="shared" si="26" ref="U67:U70">1/(J67*J67)</f>
        <v>16.248489432918248</v>
      </c>
    </row>
    <row r="68" spans="1:21" ht="12.75">
      <c r="A68" t="s">
        <v>20</v>
      </c>
      <c r="B68">
        <v>8537</v>
      </c>
      <c r="C68">
        <v>-0.0952934</v>
      </c>
      <c r="D68">
        <v>0.26915</v>
      </c>
      <c r="E68">
        <v>-0.897794</v>
      </c>
      <c r="F68">
        <v>0.269129</v>
      </c>
      <c r="G68">
        <v>-1.08339</v>
      </c>
      <c r="H68" s="6">
        <v>0.269119</v>
      </c>
      <c r="I68" s="7">
        <v>43.1296</v>
      </c>
      <c r="J68">
        <v>0.24542899999999998</v>
      </c>
      <c r="K68">
        <v>1.58515</v>
      </c>
      <c r="L68">
        <v>0.30144000000000004</v>
      </c>
      <c r="M68">
        <v>0.0799781</v>
      </c>
      <c r="N68">
        <v>0.301515</v>
      </c>
      <c r="Q68">
        <f t="shared" si="24"/>
        <v>43.1296</v>
      </c>
      <c r="T68">
        <f t="shared" si="25"/>
        <v>716.0175622100735</v>
      </c>
      <c r="U68">
        <f t="shared" si="26"/>
        <v>16.601534959982782</v>
      </c>
    </row>
    <row r="69" spans="2:21" ht="12.75">
      <c r="B69">
        <v>8538</v>
      </c>
      <c r="C69">
        <v>0.12293799999999999</v>
      </c>
      <c r="D69">
        <v>0.266181</v>
      </c>
      <c r="E69">
        <v>-0.7902739999999999</v>
      </c>
      <c r="F69">
        <v>0.266165</v>
      </c>
      <c r="G69">
        <v>0.848437</v>
      </c>
      <c r="H69" s="6">
        <v>0.266163</v>
      </c>
      <c r="I69" s="7">
        <v>-43.6316</v>
      </c>
      <c r="J69">
        <v>0.24273499999999998</v>
      </c>
      <c r="K69">
        <v>1.24161</v>
      </c>
      <c r="L69">
        <v>0.299764</v>
      </c>
      <c r="M69">
        <v>0.389642</v>
      </c>
      <c r="N69">
        <v>0.29980599999999996</v>
      </c>
      <c r="Q69">
        <f t="shared" si="24"/>
        <v>43.6316</v>
      </c>
      <c r="T69">
        <f t="shared" si="25"/>
        <v>740.519220773954</v>
      </c>
      <c r="U69">
        <f t="shared" si="26"/>
        <v>16.97208492867449</v>
      </c>
    </row>
    <row r="70" spans="2:21" ht="12.75">
      <c r="B70">
        <v>8539</v>
      </c>
      <c r="C70">
        <v>-0.029838899999999998</v>
      </c>
      <c r="D70">
        <v>0.267298</v>
      </c>
      <c r="E70">
        <v>-0.589973</v>
      </c>
      <c r="F70">
        <v>0.267289</v>
      </c>
      <c r="G70">
        <v>-0.512791</v>
      </c>
      <c r="H70" s="6">
        <v>0.267291</v>
      </c>
      <c r="I70" s="7">
        <v>43.3419</v>
      </c>
      <c r="J70">
        <v>0.24246199999999998</v>
      </c>
      <c r="K70">
        <v>1.1568</v>
      </c>
      <c r="L70">
        <v>0.298504</v>
      </c>
      <c r="M70">
        <v>0.0439645</v>
      </c>
      <c r="N70">
        <v>0.298543</v>
      </c>
      <c r="Q70">
        <f t="shared" si="24"/>
        <v>43.3419</v>
      </c>
      <c r="T70">
        <f t="shared" si="25"/>
        <v>737.2598428619533</v>
      </c>
      <c r="U70">
        <f t="shared" si="26"/>
        <v>17.010325870853684</v>
      </c>
    </row>
    <row r="71" spans="8:20" s="10" customFormat="1" ht="12.75">
      <c r="H71" s="11"/>
      <c r="I71" s="12">
        <f>SUM(T67:T70)/SUM(U67:U70)</f>
        <v>43.447582666262036</v>
      </c>
      <c r="J71" s="10">
        <f>SQRT(1/SUM(U67:U70))</f>
        <v>0.12232250240239124</v>
      </c>
      <c r="T71"/>
    </row>
    <row r="74" spans="1:21" ht="12.75">
      <c r="A74">
        <v>350</v>
      </c>
      <c r="B74">
        <v>8542</v>
      </c>
      <c r="C74">
        <v>-0.171619</v>
      </c>
      <c r="D74">
        <v>0.23476799999999998</v>
      </c>
      <c r="E74">
        <v>-0.15631699999999998</v>
      </c>
      <c r="F74">
        <v>0.23476799999999998</v>
      </c>
      <c r="G74">
        <v>0.846236</v>
      </c>
      <c r="H74" s="6">
        <v>0.234751</v>
      </c>
      <c r="I74" s="7">
        <v>-39.8239</v>
      </c>
      <c r="J74">
        <v>0.219195</v>
      </c>
      <c r="K74">
        <v>1.78082</v>
      </c>
      <c r="L74">
        <v>0.260428</v>
      </c>
      <c r="M74">
        <v>0.145372</v>
      </c>
      <c r="N74">
        <v>0.26051</v>
      </c>
      <c r="Q74">
        <f aca="true" t="shared" si="27" ref="Q74:Q77">ABS(I74)</f>
        <v>39.8239</v>
      </c>
      <c r="T74">
        <f aca="true" t="shared" si="28" ref="T74:T77">Q74/(J74*J74)</f>
        <v>828.86252026952</v>
      </c>
      <c r="U74">
        <f aca="true" t="shared" si="29" ref="U74:U77">1/(J74*J74)</f>
        <v>20.813193089313703</v>
      </c>
    </row>
    <row r="75" spans="1:21" ht="12.75">
      <c r="A75" t="s">
        <v>17</v>
      </c>
      <c r="B75">
        <v>8543</v>
      </c>
      <c r="C75">
        <v>-0.37291799999999997</v>
      </c>
      <c r="D75">
        <v>0.237388</v>
      </c>
      <c r="E75">
        <v>-0.46829699999999996</v>
      </c>
      <c r="F75">
        <v>0.23738599999999999</v>
      </c>
      <c r="G75">
        <v>-0.746575</v>
      </c>
      <c r="H75" s="6">
        <v>0.23737799999999998</v>
      </c>
      <c r="I75" s="7">
        <v>39.3746</v>
      </c>
      <c r="J75">
        <v>0.219888</v>
      </c>
      <c r="K75">
        <v>1.40991</v>
      </c>
      <c r="L75">
        <v>0.26018199999999997</v>
      </c>
      <c r="M75">
        <v>-0.205765</v>
      </c>
      <c r="N75">
        <v>0.260233</v>
      </c>
      <c r="Q75">
        <f t="shared" si="27"/>
        <v>39.3746</v>
      </c>
      <c r="T75">
        <f t="shared" si="28"/>
        <v>814.3537425036619</v>
      </c>
      <c r="U75">
        <f t="shared" si="29"/>
        <v>20.682209914606418</v>
      </c>
    </row>
    <row r="76" spans="2:21" ht="12.75">
      <c r="B76">
        <v>8544</v>
      </c>
      <c r="C76">
        <v>0.137791</v>
      </c>
      <c r="D76">
        <v>0.23576799999999998</v>
      </c>
      <c r="E76">
        <v>-0.278713</v>
      </c>
      <c r="F76">
        <v>0.23576599999999998</v>
      </c>
      <c r="G76">
        <v>1.4084400000000001</v>
      </c>
      <c r="H76" s="6">
        <v>0.23572099999999999</v>
      </c>
      <c r="I76" s="7">
        <v>-39.5894</v>
      </c>
      <c r="J76">
        <v>0.22023399999999999</v>
      </c>
      <c r="K76">
        <v>0.9927279999999999</v>
      </c>
      <c r="L76">
        <v>0.261142</v>
      </c>
      <c r="M76">
        <v>0.107344</v>
      </c>
      <c r="N76">
        <v>0.261167</v>
      </c>
      <c r="Q76">
        <f t="shared" si="27"/>
        <v>39.5894</v>
      </c>
      <c r="T76">
        <f t="shared" si="28"/>
        <v>816.2255521467899</v>
      </c>
      <c r="U76">
        <f t="shared" si="29"/>
        <v>20.61727513290906</v>
      </c>
    </row>
    <row r="77" spans="2:21" ht="12.75">
      <c r="B77">
        <v>8545</v>
      </c>
      <c r="C77">
        <v>-0.197955</v>
      </c>
      <c r="D77">
        <v>0.235151</v>
      </c>
      <c r="E77">
        <v>0.41817699999999997</v>
      </c>
      <c r="F77">
        <v>0.235148</v>
      </c>
      <c r="G77">
        <v>-0.929155</v>
      </c>
      <c r="H77" s="6">
        <v>0.23513199999999998</v>
      </c>
      <c r="I77" s="7">
        <v>39.0313</v>
      </c>
      <c r="J77">
        <v>0.220223</v>
      </c>
      <c r="K77">
        <v>1.43322</v>
      </c>
      <c r="L77">
        <v>0.259749</v>
      </c>
      <c r="M77">
        <v>0.0154069</v>
      </c>
      <c r="N77">
        <v>0.259802</v>
      </c>
      <c r="Q77">
        <f t="shared" si="27"/>
        <v>39.0313</v>
      </c>
      <c r="T77">
        <f t="shared" si="28"/>
        <v>804.7994433212768</v>
      </c>
      <c r="U77">
        <f t="shared" si="29"/>
        <v>20.61933482413542</v>
      </c>
    </row>
    <row r="78" spans="8:20" s="10" customFormat="1" ht="12.75">
      <c r="H78" s="11"/>
      <c r="I78" s="12">
        <f>SUM(T74:T77)/SUM(U74:U77)</f>
        <v>39.45560057606013</v>
      </c>
      <c r="J78" s="10">
        <f>SQRT(1/SUM(U74:U77))</f>
        <v>0.10994189145152272</v>
      </c>
      <c r="T78"/>
    </row>
    <row r="81" spans="1:21" ht="12.75">
      <c r="A81">
        <v>1000</v>
      </c>
      <c r="B81">
        <v>8495</v>
      </c>
      <c r="C81">
        <v>-0.116474</v>
      </c>
      <c r="D81">
        <v>0.22797599999999998</v>
      </c>
      <c r="E81">
        <v>-0.7461949999999999</v>
      </c>
      <c r="F81">
        <v>0.227964</v>
      </c>
      <c r="G81">
        <v>-1.31219</v>
      </c>
      <c r="H81" s="6">
        <v>0.227937</v>
      </c>
      <c r="I81" s="7">
        <v>33.803</v>
      </c>
      <c r="J81">
        <v>0.219072</v>
      </c>
      <c r="K81">
        <v>4.01276</v>
      </c>
      <c r="L81">
        <v>0.246935</v>
      </c>
      <c r="M81">
        <v>-0.170198</v>
      </c>
      <c r="N81">
        <v>0.247332</v>
      </c>
      <c r="Q81">
        <f aca="true" t="shared" si="30" ref="Q81:Q98">ABS(I81)</f>
        <v>33.803</v>
      </c>
      <c r="T81">
        <f aca="true" t="shared" si="31" ref="T81:T98">Q81/(J81*J81)</f>
        <v>704.338615252768</v>
      </c>
      <c r="U81">
        <f aca="true" t="shared" si="32" ref="U81:U98">1/(J81*J81)</f>
        <v>20.836571169800553</v>
      </c>
    </row>
    <row r="82" spans="1:21" ht="12.75">
      <c r="A82" t="s">
        <v>10</v>
      </c>
      <c r="B82">
        <v>8496</v>
      </c>
      <c r="C82">
        <v>-0.26470699999999997</v>
      </c>
      <c r="D82">
        <v>0.23147</v>
      </c>
      <c r="E82">
        <v>-0.7355729999999999</v>
      </c>
      <c r="F82">
        <v>0.231459</v>
      </c>
      <c r="G82">
        <v>1.24953</v>
      </c>
      <c r="H82" s="6">
        <v>0.231435</v>
      </c>
      <c r="I82" s="7">
        <v>-34.0935</v>
      </c>
      <c r="J82">
        <v>0.220855</v>
      </c>
      <c r="K82">
        <v>3.67843</v>
      </c>
      <c r="L82">
        <v>0.24956399999999998</v>
      </c>
      <c r="M82">
        <v>-0.053103399999999995</v>
      </c>
      <c r="N82">
        <v>0.24990199999999999</v>
      </c>
      <c r="Q82">
        <f t="shared" si="30"/>
        <v>34.0935</v>
      </c>
      <c r="T82">
        <f t="shared" si="31"/>
        <v>698.9677145231997</v>
      </c>
      <c r="U82">
        <f t="shared" si="32"/>
        <v>20.501494845738915</v>
      </c>
    </row>
    <row r="83" spans="2:21" ht="12.75">
      <c r="B83">
        <v>8503</v>
      </c>
      <c r="C83">
        <v>-0.151223</v>
      </c>
      <c r="D83">
        <v>0.231457</v>
      </c>
      <c r="E83">
        <v>-1.28498</v>
      </c>
      <c r="F83">
        <v>0.23141899999999999</v>
      </c>
      <c r="G83">
        <v>-0.9856739999999999</v>
      </c>
      <c r="H83" s="6">
        <v>0.231435</v>
      </c>
      <c r="I83" s="7">
        <v>33.7497</v>
      </c>
      <c r="J83">
        <v>0.221349</v>
      </c>
      <c r="K83">
        <v>2.27361</v>
      </c>
      <c r="L83">
        <v>0.24967299999999998</v>
      </c>
      <c r="M83">
        <v>-0.291557</v>
      </c>
      <c r="N83">
        <v>0.24980000000000002</v>
      </c>
      <c r="Q83">
        <f t="shared" si="30"/>
        <v>33.7497</v>
      </c>
      <c r="T83">
        <f t="shared" si="31"/>
        <v>688.834337790176</v>
      </c>
      <c r="U83">
        <f t="shared" si="32"/>
        <v>20.410087727896133</v>
      </c>
    </row>
    <row r="84" spans="2:21" ht="12.75">
      <c r="B84">
        <v>8504</v>
      </c>
      <c r="C84">
        <v>0.0190221</v>
      </c>
      <c r="D84">
        <v>0.233208</v>
      </c>
      <c r="E84">
        <v>-0.32881000000000005</v>
      </c>
      <c r="F84">
        <v>0.233206</v>
      </c>
      <c r="G84">
        <v>0.995636</v>
      </c>
      <c r="H84" s="6">
        <v>0.23318499999999998</v>
      </c>
      <c r="I84" s="7">
        <v>-34.2571</v>
      </c>
      <c r="J84">
        <v>0.22364</v>
      </c>
      <c r="K84">
        <v>2.31697</v>
      </c>
      <c r="L84">
        <v>0.25323799999999996</v>
      </c>
      <c r="M84">
        <v>0.0444619</v>
      </c>
      <c r="N84">
        <v>0.253374</v>
      </c>
      <c r="Q84">
        <f t="shared" si="30"/>
        <v>34.2571</v>
      </c>
      <c r="T84">
        <f t="shared" si="31"/>
        <v>684.9385787216283</v>
      </c>
      <c r="U84">
        <f t="shared" si="32"/>
        <v>19.994061923561198</v>
      </c>
    </row>
    <row r="85" spans="2:21" ht="12.75">
      <c r="B85">
        <v>8510</v>
      </c>
      <c r="C85">
        <v>0.256606</v>
      </c>
      <c r="D85">
        <v>0.226123</v>
      </c>
      <c r="E85">
        <v>-1.26618</v>
      </c>
      <c r="F85">
        <v>0.22608799999999998</v>
      </c>
      <c r="G85">
        <v>-0.76546</v>
      </c>
      <c r="H85" s="6">
        <v>0.22611099999999998</v>
      </c>
      <c r="I85" s="7">
        <v>34.2289</v>
      </c>
      <c r="J85">
        <v>0.21657099999999999</v>
      </c>
      <c r="K85">
        <v>2.76042</v>
      </c>
      <c r="L85">
        <v>0.24512499999999998</v>
      </c>
      <c r="M85">
        <v>-0.20979599999999998</v>
      </c>
      <c r="N85">
        <v>0.245311</v>
      </c>
      <c r="Q85">
        <f t="shared" si="30"/>
        <v>34.2289</v>
      </c>
      <c r="T85">
        <f t="shared" si="31"/>
        <v>729.7806415291193</v>
      </c>
      <c r="U85">
        <f t="shared" si="32"/>
        <v>21.320598720061678</v>
      </c>
    </row>
    <row r="86" spans="2:21" ht="12.75">
      <c r="B86">
        <v>8511</v>
      </c>
      <c r="C86">
        <v>-0.24337599999999998</v>
      </c>
      <c r="D86">
        <v>0.228728</v>
      </c>
      <c r="E86">
        <v>-1.04965</v>
      </c>
      <c r="F86">
        <v>0.228704</v>
      </c>
      <c r="G86">
        <v>0.56122</v>
      </c>
      <c r="H86" s="6">
        <v>0.22872199999999998</v>
      </c>
      <c r="I86" s="7">
        <v>-34.1373</v>
      </c>
      <c r="J86">
        <v>0.21842599999999998</v>
      </c>
      <c r="K86">
        <v>2.065</v>
      </c>
      <c r="L86">
        <v>0.247133</v>
      </c>
      <c r="M86">
        <v>-0.10198000000000002</v>
      </c>
      <c r="N86">
        <v>0.24723799999999999</v>
      </c>
      <c r="Q86">
        <f t="shared" si="30"/>
        <v>34.1373</v>
      </c>
      <c r="T86">
        <f t="shared" si="31"/>
        <v>715.517900804847</v>
      </c>
      <c r="U86">
        <f t="shared" si="32"/>
        <v>20.960002718576074</v>
      </c>
    </row>
    <row r="87" spans="2:21" ht="12.75">
      <c r="B87">
        <v>8516</v>
      </c>
      <c r="C87">
        <v>-0.0342178</v>
      </c>
      <c r="D87">
        <v>0.233809</v>
      </c>
      <c r="E87">
        <v>-0.290917</v>
      </c>
      <c r="F87">
        <v>0.233807</v>
      </c>
      <c r="G87">
        <v>-1.20184</v>
      </c>
      <c r="H87" s="6">
        <v>0.23377499999999998</v>
      </c>
      <c r="I87" s="7">
        <v>33.6417</v>
      </c>
      <c r="J87">
        <v>0.224621</v>
      </c>
      <c r="K87">
        <v>2.78398</v>
      </c>
      <c r="L87">
        <v>0.253091</v>
      </c>
      <c r="M87">
        <v>-0.141869</v>
      </c>
      <c r="N87">
        <v>0.253287</v>
      </c>
      <c r="Q87">
        <f t="shared" si="30"/>
        <v>33.6417</v>
      </c>
      <c r="T87">
        <f t="shared" si="31"/>
        <v>666.7717956341315</v>
      </c>
      <c r="U87">
        <f t="shared" si="32"/>
        <v>19.819800890981476</v>
      </c>
    </row>
    <row r="88" spans="2:21" ht="12.75">
      <c r="B88">
        <v>8517</v>
      </c>
      <c r="C88">
        <v>-0.189959</v>
      </c>
      <c r="D88">
        <v>0.235226</v>
      </c>
      <c r="E88">
        <v>-1.37155</v>
      </c>
      <c r="F88">
        <v>0.235183</v>
      </c>
      <c r="G88">
        <v>1.02483</v>
      </c>
      <c r="H88" s="6">
        <v>0.235202</v>
      </c>
      <c r="I88" s="7">
        <v>-34.2177</v>
      </c>
      <c r="J88">
        <v>0.223208</v>
      </c>
      <c r="K88">
        <v>1.79343</v>
      </c>
      <c r="L88">
        <v>0.252727</v>
      </c>
      <c r="M88">
        <v>0.38706199999999996</v>
      </c>
      <c r="N88">
        <v>0.252804</v>
      </c>
      <c r="Q88">
        <f t="shared" si="30"/>
        <v>34.2177</v>
      </c>
      <c r="T88">
        <f t="shared" si="31"/>
        <v>686.8016062018376</v>
      </c>
      <c r="U88">
        <f t="shared" si="32"/>
        <v>20.07153041267641</v>
      </c>
    </row>
    <row r="89" spans="2:21" ht="12.75">
      <c r="B89">
        <v>8522</v>
      </c>
      <c r="C89">
        <v>0.0235569</v>
      </c>
      <c r="D89">
        <v>0.230738</v>
      </c>
      <c r="E89">
        <v>-0.793831</v>
      </c>
      <c r="F89">
        <v>0.23072299999999998</v>
      </c>
      <c r="G89">
        <v>-0.352077</v>
      </c>
      <c r="H89" s="6">
        <v>0.230735</v>
      </c>
      <c r="I89" s="7">
        <v>33.8703</v>
      </c>
      <c r="J89">
        <v>0.22001</v>
      </c>
      <c r="K89">
        <v>2.6482</v>
      </c>
      <c r="L89">
        <v>0.24834599999999998</v>
      </c>
      <c r="M89">
        <v>-0.185997</v>
      </c>
      <c r="N89">
        <v>0.248519</v>
      </c>
      <c r="Q89">
        <f t="shared" si="30"/>
        <v>33.8703</v>
      </c>
      <c r="T89">
        <f t="shared" si="31"/>
        <v>699.7359729699449</v>
      </c>
      <c r="U89">
        <f t="shared" si="32"/>
        <v>20.659278865848396</v>
      </c>
    </row>
    <row r="90" spans="2:21" ht="12.75">
      <c r="B90">
        <v>8523</v>
      </c>
      <c r="C90">
        <v>0.369189</v>
      </c>
      <c r="D90">
        <v>0.233057</v>
      </c>
      <c r="E90">
        <v>-1.07765</v>
      </c>
      <c r="F90">
        <v>0.233033</v>
      </c>
      <c r="G90">
        <v>0.965367</v>
      </c>
      <c r="H90" s="6">
        <v>0.233039</v>
      </c>
      <c r="I90" s="7">
        <v>-33.9384</v>
      </c>
      <c r="J90">
        <v>0.222351</v>
      </c>
      <c r="K90">
        <v>3.10634</v>
      </c>
      <c r="L90">
        <v>0.25105299999999997</v>
      </c>
      <c r="M90">
        <v>-0.11980099999999999</v>
      </c>
      <c r="N90">
        <v>0.251295</v>
      </c>
      <c r="Q90">
        <f t="shared" si="30"/>
        <v>33.9384</v>
      </c>
      <c r="T90">
        <f t="shared" si="31"/>
        <v>686.4567660820283</v>
      </c>
      <c r="U90">
        <f t="shared" si="32"/>
        <v>20.226550635328366</v>
      </c>
    </row>
    <row r="91" spans="2:21" ht="12.75">
      <c r="B91">
        <v>8528</v>
      </c>
      <c r="C91">
        <v>-0.12967299999999998</v>
      </c>
      <c r="D91">
        <v>0.231381</v>
      </c>
      <c r="E91">
        <v>-1.66638</v>
      </c>
      <c r="F91">
        <v>0.231317</v>
      </c>
      <c r="G91">
        <v>-0.601013</v>
      </c>
      <c r="H91" s="6">
        <v>0.231373</v>
      </c>
      <c r="I91" s="7">
        <v>33.7589</v>
      </c>
      <c r="J91">
        <v>0.220901</v>
      </c>
      <c r="K91">
        <v>2.55726</v>
      </c>
      <c r="L91">
        <v>0.24915099999999998</v>
      </c>
      <c r="M91">
        <v>-0.5864119999999999</v>
      </c>
      <c r="N91">
        <v>0.249306</v>
      </c>
      <c r="Q91">
        <f t="shared" si="30"/>
        <v>33.7589</v>
      </c>
      <c r="T91">
        <f t="shared" si="31"/>
        <v>691.8196979139751</v>
      </c>
      <c r="U91">
        <f t="shared" si="32"/>
        <v>20.49295735092006</v>
      </c>
    </row>
    <row r="92" spans="2:21" ht="12.75">
      <c r="B92">
        <v>8529</v>
      </c>
      <c r="C92">
        <v>0.223299</v>
      </c>
      <c r="D92">
        <v>0.23432799999999998</v>
      </c>
      <c r="E92">
        <v>-1.53955</v>
      </c>
      <c r="F92">
        <v>0.23427399999999998</v>
      </c>
      <c r="G92">
        <v>0.827645</v>
      </c>
      <c r="H92" s="6">
        <v>0.234313</v>
      </c>
      <c r="I92" s="7">
        <v>-33.9534</v>
      </c>
      <c r="J92">
        <v>0.222883</v>
      </c>
      <c r="K92">
        <v>2.11962</v>
      </c>
      <c r="L92">
        <v>0.251812</v>
      </c>
      <c r="M92">
        <v>0.0733593</v>
      </c>
      <c r="N92">
        <v>0.251925</v>
      </c>
      <c r="Q92">
        <f t="shared" si="30"/>
        <v>33.9534</v>
      </c>
      <c r="T92">
        <f t="shared" si="31"/>
        <v>683.4856178542954</v>
      </c>
      <c r="U92">
        <f t="shared" si="32"/>
        <v>20.1301082617439</v>
      </c>
    </row>
    <row r="93" spans="2:21" ht="12.75">
      <c r="B93">
        <v>8534</v>
      </c>
      <c r="C93">
        <v>-0.654362</v>
      </c>
      <c r="D93">
        <v>0.234391</v>
      </c>
      <c r="E93">
        <v>-0.700867</v>
      </c>
      <c r="F93">
        <v>0.23439000000000002</v>
      </c>
      <c r="G93">
        <v>-0.7727539999999999</v>
      </c>
      <c r="H93" s="6">
        <v>0.23438699999999998</v>
      </c>
      <c r="I93" s="7">
        <v>33.9706</v>
      </c>
      <c r="J93">
        <v>0.22295</v>
      </c>
      <c r="K93">
        <v>2.43101</v>
      </c>
      <c r="L93">
        <v>0.251886</v>
      </c>
      <c r="M93">
        <v>0.00311589</v>
      </c>
      <c r="N93">
        <v>0.252035</v>
      </c>
      <c r="Q93">
        <f t="shared" si="30"/>
        <v>33.9706</v>
      </c>
      <c r="T93">
        <f t="shared" si="31"/>
        <v>683.4209129040494</v>
      </c>
      <c r="U93">
        <f t="shared" si="32"/>
        <v>20.118011248080677</v>
      </c>
    </row>
    <row r="94" spans="2:21" ht="12.75">
      <c r="B94">
        <v>8535</v>
      </c>
      <c r="C94">
        <v>0.10549599999999999</v>
      </c>
      <c r="D94">
        <v>0.23296899999999998</v>
      </c>
      <c r="E94">
        <v>-0.21612399999999998</v>
      </c>
      <c r="F94">
        <v>0.23296799999999998</v>
      </c>
      <c r="G94">
        <v>0.9060800000000001</v>
      </c>
      <c r="H94" s="6">
        <v>0.23295000000000002</v>
      </c>
      <c r="I94" s="7">
        <v>-34.0071</v>
      </c>
      <c r="J94">
        <v>0.222661</v>
      </c>
      <c r="K94">
        <v>2.49202</v>
      </c>
      <c r="L94">
        <v>0.251622</v>
      </c>
      <c r="M94">
        <v>0.135245</v>
      </c>
      <c r="N94">
        <v>0.251778</v>
      </c>
      <c r="Q94">
        <f t="shared" si="30"/>
        <v>34.0071</v>
      </c>
      <c r="T94">
        <f t="shared" si="31"/>
        <v>685.9323539240111</v>
      </c>
      <c r="U94">
        <f t="shared" si="32"/>
        <v>20.17026897100932</v>
      </c>
    </row>
    <row r="95" spans="2:21" ht="12.75">
      <c r="B95">
        <v>8540</v>
      </c>
      <c r="C95">
        <v>-0.123635</v>
      </c>
      <c r="D95">
        <v>0.23352299999999998</v>
      </c>
      <c r="E95">
        <v>0.417761</v>
      </c>
      <c r="F95">
        <v>0.23351899999999998</v>
      </c>
      <c r="G95">
        <v>-0.48638499999999996</v>
      </c>
      <c r="H95" s="6">
        <v>0.23351799999999998</v>
      </c>
      <c r="I95" s="7">
        <v>34.6201</v>
      </c>
      <c r="J95">
        <v>0.221959</v>
      </c>
      <c r="K95">
        <v>1.69514</v>
      </c>
      <c r="L95">
        <v>0.252112</v>
      </c>
      <c r="M95">
        <v>0.309314</v>
      </c>
      <c r="N95">
        <v>0.25218199999999996</v>
      </c>
      <c r="Q95">
        <f t="shared" si="30"/>
        <v>34.6201</v>
      </c>
      <c r="T95">
        <f t="shared" si="31"/>
        <v>702.720784593156</v>
      </c>
      <c r="U95">
        <f t="shared" si="32"/>
        <v>20.298057619508782</v>
      </c>
    </row>
    <row r="96" spans="2:21" ht="12.75">
      <c r="B96">
        <v>8541</v>
      </c>
      <c r="C96">
        <v>0.13413899999999998</v>
      </c>
      <c r="D96">
        <v>0.23222399999999999</v>
      </c>
      <c r="E96">
        <v>-0.34152299999999997</v>
      </c>
      <c r="F96">
        <v>0.23222099999999998</v>
      </c>
      <c r="G96">
        <v>0.6709069999999999</v>
      </c>
      <c r="H96" s="6">
        <v>0.23221399999999998</v>
      </c>
      <c r="I96" s="7">
        <v>-34.3889</v>
      </c>
      <c r="J96">
        <v>0.22167399999999998</v>
      </c>
      <c r="K96">
        <v>2.60444</v>
      </c>
      <c r="L96">
        <v>0.251234</v>
      </c>
      <c r="M96">
        <v>0.226015</v>
      </c>
      <c r="N96">
        <v>0.251403</v>
      </c>
      <c r="Q96">
        <f t="shared" si="30"/>
        <v>34.3889</v>
      </c>
      <c r="T96">
        <f t="shared" si="31"/>
        <v>699.8238969168669</v>
      </c>
      <c r="U96">
        <f t="shared" si="32"/>
        <v>20.350284449833143</v>
      </c>
    </row>
    <row r="97" spans="2:21" ht="12.75">
      <c r="B97">
        <v>8546</v>
      </c>
      <c r="C97">
        <v>-0.194435</v>
      </c>
      <c r="D97">
        <v>0.23438199999999998</v>
      </c>
      <c r="E97">
        <v>-1.1718600000000001</v>
      </c>
      <c r="F97">
        <v>0.23435099999999998</v>
      </c>
      <c r="G97">
        <v>-0.42230399999999996</v>
      </c>
      <c r="H97" s="6">
        <v>0.23437899999999998</v>
      </c>
      <c r="I97" s="7">
        <v>33.9666</v>
      </c>
      <c r="J97">
        <v>0.22272000000000003</v>
      </c>
      <c r="K97">
        <v>1.85542</v>
      </c>
      <c r="L97">
        <v>0.251681</v>
      </c>
      <c r="M97">
        <v>-0.00655545</v>
      </c>
      <c r="N97">
        <v>0.251768</v>
      </c>
      <c r="Q97">
        <f t="shared" si="30"/>
        <v>33.9666</v>
      </c>
      <c r="T97">
        <f t="shared" si="31"/>
        <v>684.7525228832242</v>
      </c>
      <c r="U97">
        <f t="shared" si="32"/>
        <v>20.159583911348918</v>
      </c>
    </row>
    <row r="98" spans="2:21" ht="12.75">
      <c r="B98">
        <v>8547</v>
      </c>
      <c r="C98">
        <v>0.22685000000000002</v>
      </c>
      <c r="D98">
        <v>0.23290000000000002</v>
      </c>
      <c r="E98">
        <v>-0.41025000000000006</v>
      </c>
      <c r="F98">
        <v>0.232897</v>
      </c>
      <c r="G98">
        <v>0.629876</v>
      </c>
      <c r="H98" s="6">
        <v>0.232892</v>
      </c>
      <c r="I98" s="7">
        <v>-34.0516</v>
      </c>
      <c r="J98">
        <v>0.222738</v>
      </c>
      <c r="K98">
        <v>2.32147</v>
      </c>
      <c r="L98">
        <v>0.251816</v>
      </c>
      <c r="M98">
        <v>-0.19765000000000002</v>
      </c>
      <c r="N98">
        <v>0.251951</v>
      </c>
      <c r="Q98">
        <f t="shared" si="30"/>
        <v>34.0516</v>
      </c>
      <c r="T98">
        <f t="shared" si="31"/>
        <v>686.3551420075107</v>
      </c>
      <c r="U98">
        <f t="shared" si="32"/>
        <v>20.156325752901793</v>
      </c>
    </row>
    <row r="99" spans="8:10" s="10" customFormat="1" ht="12.75">
      <c r="H99" s="11"/>
      <c r="I99" s="12">
        <f>SUM(T81:T98)/SUM(U81:U98)</f>
        <v>34.03677717642232</v>
      </c>
      <c r="J99" s="10">
        <f>SQRT(1/SUM(U81:U98))</f>
        <v>0.05222266237001883</v>
      </c>
    </row>
    <row r="104" spans="6:11" ht="12.75">
      <c r="F104" s="14" t="s">
        <v>23</v>
      </c>
      <c r="G104" s="14" t="s">
        <v>24</v>
      </c>
      <c r="H104" s="14" t="s">
        <v>25</v>
      </c>
      <c r="I104" s="14" t="s">
        <v>26</v>
      </c>
      <c r="J104" s="14" t="s">
        <v>27</v>
      </c>
      <c r="K104" s="14" t="s">
        <v>28</v>
      </c>
    </row>
    <row r="105" spans="6:11" ht="12.75">
      <c r="F105" s="16">
        <v>15</v>
      </c>
      <c r="G105" s="16">
        <v>1000</v>
      </c>
      <c r="H105" s="18">
        <v>943.7</v>
      </c>
      <c r="I105" s="19">
        <v>59.8</v>
      </c>
      <c r="J105" s="20">
        <f>I13</f>
        <v>33.99201560098266</v>
      </c>
      <c r="K105" s="20">
        <f>J13</f>
        <v>0.0858099339260217</v>
      </c>
    </row>
    <row r="106" spans="6:11" ht="12.75">
      <c r="F106" s="16">
        <v>2</v>
      </c>
      <c r="G106" s="16">
        <v>625</v>
      </c>
      <c r="H106" s="18">
        <v>561.2</v>
      </c>
      <c r="I106" s="19">
        <v>31</v>
      </c>
      <c r="J106" s="20">
        <f>I20</f>
        <v>37.19255297781615</v>
      </c>
      <c r="K106" s="20">
        <f>J20</f>
        <v>0.08925539738229035</v>
      </c>
    </row>
    <row r="107" spans="6:11" ht="12.75">
      <c r="F107" s="16">
        <v>13</v>
      </c>
      <c r="G107" s="16">
        <v>50</v>
      </c>
      <c r="H107" s="18">
        <v>52</v>
      </c>
      <c r="I107" s="22">
        <v>4.7</v>
      </c>
      <c r="J107" s="20">
        <f>I29</f>
        <v>43.470577049574885</v>
      </c>
      <c r="K107" s="20">
        <f>J29</f>
        <v>0.12095439436861828</v>
      </c>
    </row>
    <row r="108" spans="6:11" ht="12.75">
      <c r="F108" s="16">
        <v>14</v>
      </c>
      <c r="G108" s="16">
        <v>350</v>
      </c>
      <c r="H108" s="18">
        <v>389.4</v>
      </c>
      <c r="I108" s="19">
        <v>22.1</v>
      </c>
      <c r="J108" s="20">
        <f>I36</f>
        <v>39.190197464444466</v>
      </c>
      <c r="K108" s="20">
        <f>J36</f>
        <v>0.11069649219430365</v>
      </c>
    </row>
    <row r="109" spans="6:11" ht="12.75">
      <c r="F109" s="16">
        <v>3</v>
      </c>
      <c r="G109" s="16">
        <v>870</v>
      </c>
      <c r="H109" s="18">
        <v>836.8</v>
      </c>
      <c r="I109" s="19">
        <v>44.2</v>
      </c>
      <c r="J109" s="20">
        <f>I43</f>
        <v>35.027650485373506</v>
      </c>
      <c r="K109" s="20">
        <f>J43</f>
        <v>0.1051563365950429</v>
      </c>
    </row>
    <row r="110" spans="6:11" ht="12.75">
      <c r="F110" s="16">
        <v>1</v>
      </c>
      <c r="G110" s="16">
        <v>225</v>
      </c>
      <c r="H110" s="18">
        <v>215.2</v>
      </c>
      <c r="I110" s="19">
        <v>11.7</v>
      </c>
      <c r="J110" s="20">
        <f>I50</f>
        <v>40.93389515254829</v>
      </c>
      <c r="K110" s="20">
        <f>J50</f>
        <v>0.10957259222336789</v>
      </c>
    </row>
    <row r="111" spans="6:11" ht="12.75">
      <c r="F111" s="16">
        <v>4</v>
      </c>
      <c r="G111" s="16">
        <v>750</v>
      </c>
      <c r="H111" s="18">
        <v>774.6</v>
      </c>
      <c r="I111" s="19">
        <v>41.9</v>
      </c>
      <c r="J111" s="20">
        <f>I57</f>
        <v>35.89131165002856</v>
      </c>
      <c r="K111" s="20">
        <f>J57</f>
        <v>0.10733940052674983</v>
      </c>
    </row>
    <row r="112" spans="6:11" ht="12.75">
      <c r="F112" s="16">
        <v>5</v>
      </c>
      <c r="G112" s="16">
        <v>500</v>
      </c>
      <c r="H112" s="18">
        <v>482</v>
      </c>
      <c r="I112" s="19">
        <v>27.7</v>
      </c>
      <c r="J112" s="20">
        <f>I64</f>
        <v>38.71720652139993</v>
      </c>
      <c r="K112" s="20">
        <f>J64</f>
        <v>0.10891194481687422</v>
      </c>
    </row>
    <row r="113" spans="6:11" ht="12.75">
      <c r="F113" s="16">
        <v>12</v>
      </c>
      <c r="G113" s="16">
        <v>50</v>
      </c>
      <c r="H113" s="21">
        <v>50</v>
      </c>
      <c r="I113" s="21">
        <v>5</v>
      </c>
      <c r="J113" s="20">
        <f>I71</f>
        <v>43.447582666262036</v>
      </c>
      <c r="K113" s="20">
        <f>J71</f>
        <v>0.12232250240239124</v>
      </c>
    </row>
    <row r="114" spans="6:11" ht="12.75">
      <c r="F114" s="16">
        <v>8</v>
      </c>
      <c r="G114" s="16">
        <v>350</v>
      </c>
      <c r="H114" s="18">
        <v>389.4</v>
      </c>
      <c r="I114" s="19">
        <v>22.1</v>
      </c>
      <c r="J114" s="20">
        <f>I78</f>
        <v>39.45560057606013</v>
      </c>
      <c r="K114" s="20">
        <f>J78</f>
        <v>0.10994189145152272</v>
      </c>
    </row>
    <row r="115" spans="6:11" ht="12.75">
      <c r="F115" s="16">
        <v>15</v>
      </c>
      <c r="G115" s="16">
        <v>1000</v>
      </c>
      <c r="H115" s="18">
        <v>943.7</v>
      </c>
      <c r="I115" s="19">
        <v>59.8</v>
      </c>
      <c r="J115" s="20">
        <f>I99</f>
        <v>34.03677717642232</v>
      </c>
      <c r="K115" s="20">
        <f>J99</f>
        <v>0.05222266237001883</v>
      </c>
    </row>
    <row r="117" ht="12.75">
      <c r="H117" s="6" t="s">
        <v>35</v>
      </c>
    </row>
    <row r="119" spans="6:11" ht="12.75">
      <c r="F119" s="14" t="s">
        <v>23</v>
      </c>
      <c r="G119" s="14" t="s">
        <v>24</v>
      </c>
      <c r="H119" s="14" t="s">
        <v>25</v>
      </c>
      <c r="I119" s="14" t="s">
        <v>26</v>
      </c>
      <c r="J119" s="14" t="s">
        <v>27</v>
      </c>
      <c r="K119" s="14" t="s">
        <v>28</v>
      </c>
    </row>
    <row r="120" spans="6:11" ht="12.75">
      <c r="F120" s="24">
        <v>15</v>
      </c>
      <c r="G120" s="24">
        <v>1000</v>
      </c>
      <c r="H120" s="18">
        <v>943.7</v>
      </c>
      <c r="I120" s="19">
        <v>59.8</v>
      </c>
      <c r="J120" s="20">
        <f>J105</f>
        <v>33.99201560098266</v>
      </c>
      <c r="K120" s="20">
        <f>K105</f>
        <v>0.0858099339260217</v>
      </c>
    </row>
    <row r="121" spans="6:11" ht="12.75">
      <c r="F121" s="24">
        <v>3</v>
      </c>
      <c r="G121" s="24">
        <v>870</v>
      </c>
      <c r="H121" s="18">
        <v>836.8</v>
      </c>
      <c r="I121" s="19">
        <v>44.2</v>
      </c>
      <c r="J121" s="20">
        <f>J109</f>
        <v>35.027650485373506</v>
      </c>
      <c r="K121" s="20">
        <f>K109</f>
        <v>0.1051563365950429</v>
      </c>
    </row>
    <row r="122" spans="6:11" ht="12.75">
      <c r="F122" s="24">
        <v>4</v>
      </c>
      <c r="G122" s="24">
        <v>750</v>
      </c>
      <c r="H122" s="18">
        <v>774.6</v>
      </c>
      <c r="I122" s="19">
        <v>41.9</v>
      </c>
      <c r="J122" s="20">
        <f>J111</f>
        <v>35.89131165002856</v>
      </c>
      <c r="K122" s="20">
        <f>K111</f>
        <v>0.10733940052674983</v>
      </c>
    </row>
    <row r="123" spans="6:11" ht="12.75">
      <c r="F123" s="24">
        <v>2</v>
      </c>
      <c r="G123" s="24">
        <v>625</v>
      </c>
      <c r="H123" s="18">
        <v>561.2</v>
      </c>
      <c r="I123" s="19">
        <v>31</v>
      </c>
      <c r="J123" s="20">
        <f>J106</f>
        <v>37.19255297781615</v>
      </c>
      <c r="K123" s="20">
        <f>K106</f>
        <v>0.08925539738229035</v>
      </c>
    </row>
    <row r="124" spans="6:11" ht="12.75">
      <c r="F124" s="24">
        <v>5</v>
      </c>
      <c r="G124" s="24">
        <v>500</v>
      </c>
      <c r="H124" s="18">
        <v>482</v>
      </c>
      <c r="I124" s="19">
        <v>27.7</v>
      </c>
      <c r="J124" s="20">
        <f>J112</f>
        <v>38.71720652139993</v>
      </c>
      <c r="K124" s="20">
        <f>K112</f>
        <v>0.10891194481687422</v>
      </c>
    </row>
    <row r="125" spans="6:11" ht="12.75">
      <c r="F125" s="24">
        <v>14</v>
      </c>
      <c r="G125" s="24">
        <v>350</v>
      </c>
      <c r="H125" s="18">
        <v>389.4</v>
      </c>
      <c r="I125" s="19">
        <v>22.1</v>
      </c>
      <c r="J125" s="20">
        <f>J108</f>
        <v>39.190197464444466</v>
      </c>
      <c r="K125" s="20">
        <f>K108</f>
        <v>0.11069649219430365</v>
      </c>
    </row>
    <row r="126" spans="6:11" ht="12.75">
      <c r="F126" s="24">
        <v>8</v>
      </c>
      <c r="G126" s="24">
        <v>350</v>
      </c>
      <c r="H126" s="18">
        <v>389.4</v>
      </c>
      <c r="I126" s="19">
        <v>22.1</v>
      </c>
      <c r="J126" s="20">
        <f>J114</f>
        <v>39.45560057606013</v>
      </c>
      <c r="K126" s="20">
        <f>K114</f>
        <v>0.10994189145152272</v>
      </c>
    </row>
    <row r="127" spans="6:11" ht="12.75">
      <c r="F127" s="24">
        <v>1</v>
      </c>
      <c r="G127" s="24">
        <v>225</v>
      </c>
      <c r="H127" s="18">
        <v>215.2</v>
      </c>
      <c r="I127" s="19">
        <v>11.7</v>
      </c>
      <c r="J127" s="20">
        <f>J110</f>
        <v>40.93389515254829</v>
      </c>
      <c r="K127" s="20">
        <f>K110</f>
        <v>0.10957259222336789</v>
      </c>
    </row>
    <row r="128" spans="6:11" ht="12.75">
      <c r="F128" s="24">
        <v>12</v>
      </c>
      <c r="G128" s="24">
        <v>50</v>
      </c>
      <c r="H128" s="21">
        <v>50</v>
      </c>
      <c r="I128" s="21">
        <v>5</v>
      </c>
      <c r="J128" s="20">
        <f>J113</f>
        <v>43.447582666262036</v>
      </c>
      <c r="K128" s="20">
        <f>K113</f>
        <v>0.12232250240239124</v>
      </c>
    </row>
    <row r="129" spans="6:11" ht="12.75">
      <c r="F129" s="24">
        <v>13</v>
      </c>
      <c r="G129" s="24">
        <v>50</v>
      </c>
      <c r="H129" s="18">
        <v>52</v>
      </c>
      <c r="I129" s="22">
        <v>4.7</v>
      </c>
      <c r="J129" s="20">
        <f>J107</f>
        <v>43.470577049574885</v>
      </c>
      <c r="K129" s="20">
        <f>K107</f>
        <v>0.12095439436861828</v>
      </c>
    </row>
    <row r="130" spans="6:11" ht="12.75">
      <c r="F130" s="16">
        <v>15</v>
      </c>
      <c r="G130" s="16">
        <v>1000</v>
      </c>
      <c r="H130" s="18">
        <v>943.7</v>
      </c>
      <c r="I130" s="19">
        <v>59.8</v>
      </c>
      <c r="J130" s="20">
        <f>J115</f>
        <v>34.03677717642232</v>
      </c>
      <c r="K130" s="20">
        <f>K115</f>
        <v>0.05222266237001883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7"/>
  <sheetViews>
    <sheetView workbookViewId="0" topLeftCell="A1">
      <pane xSplit="2" ySplit="8" topLeftCell="C129" activePane="bottomRight" state="frozen"/>
      <selection pane="topLeft" activeCell="A1" sqref="A1"/>
      <selection pane="topRight" activeCell="C1" sqref="C1"/>
      <selection pane="bottomLeft" activeCell="A129" sqref="A129"/>
      <selection pane="bottomRight" activeCell="M134" sqref="M134"/>
    </sheetView>
  </sheetViews>
  <sheetFormatPr defaultColWidth="11.421875" defaultRowHeight="12.75"/>
  <cols>
    <col min="1" max="2" width="11.57421875" style="0" customWidth="1"/>
    <col min="3" max="11" width="11.57421875" style="25" customWidth="1"/>
    <col min="12" max="12" width="14.57421875" style="25" customWidth="1"/>
    <col min="13" max="14" width="11.57421875" style="25" customWidth="1"/>
    <col min="15" max="15" width="12.57421875" style="25" customWidth="1"/>
    <col min="16" max="17" width="13.8515625" style="25" customWidth="1"/>
    <col min="18" max="21" width="11.57421875" style="25" customWidth="1"/>
    <col min="22" max="23" width="13.8515625" style="25" customWidth="1"/>
    <col min="24" max="27" width="11.57421875" style="25" customWidth="1"/>
    <col min="28" max="29" width="13.8515625" style="25" customWidth="1"/>
    <col min="30" max="33" width="11.57421875" style="25" customWidth="1"/>
    <col min="34" max="35" width="13.8515625" style="25" customWidth="1"/>
    <col min="36" max="36" width="11.57421875" style="25" customWidth="1"/>
    <col min="37" max="38" width="13.7109375" style="25" customWidth="1"/>
    <col min="39" max="45" width="11.57421875" style="25" customWidth="1"/>
    <col min="46" max="47" width="14.140625" style="25" customWidth="1"/>
    <col min="48" max="51" width="11.57421875" style="25" customWidth="1"/>
    <col min="52" max="16384" width="11.57421875" style="0" customWidth="1"/>
  </cols>
  <sheetData>
    <row r="1" spans="1:14" ht="12.75">
      <c r="A1" s="1">
        <v>42741</v>
      </c>
      <c r="D1" s="26"/>
      <c r="I1" s="26" t="s">
        <v>36</v>
      </c>
      <c r="J1" s="26"/>
      <c r="K1" s="26"/>
      <c r="L1" s="26"/>
      <c r="M1" s="26"/>
      <c r="N1" s="26" t="s">
        <v>37</v>
      </c>
    </row>
    <row r="2" spans="1:14" ht="12.75">
      <c r="A2" s="2" t="s">
        <v>0</v>
      </c>
      <c r="D2" s="26"/>
      <c r="I2" s="26"/>
      <c r="J2" s="26"/>
      <c r="K2" s="26"/>
      <c r="L2" s="26"/>
      <c r="M2" s="26"/>
      <c r="N2" s="26" t="s">
        <v>38</v>
      </c>
    </row>
    <row r="3" spans="1:14" ht="12.75">
      <c r="A3" s="2" t="s">
        <v>39</v>
      </c>
      <c r="D3" s="26" t="s">
        <v>40</v>
      </c>
      <c r="I3" s="26"/>
      <c r="J3" s="26"/>
      <c r="K3" s="26"/>
      <c r="L3" s="26"/>
      <c r="M3" s="26"/>
      <c r="N3" s="26" t="s">
        <v>41</v>
      </c>
    </row>
    <row r="4" spans="1:48" ht="12.75">
      <c r="A4" s="2" t="s">
        <v>42</v>
      </c>
      <c r="B4" s="2"/>
      <c r="C4" s="26"/>
      <c r="D4" s="26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12.75">
      <c r="A5" s="2"/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2.75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 s="2"/>
      <c r="B7" s="2"/>
      <c r="C7" s="26"/>
      <c r="D7" s="26"/>
      <c r="E7" s="26"/>
      <c r="F7" s="26"/>
      <c r="G7" s="26"/>
      <c r="H7" s="26"/>
      <c r="I7" s="26"/>
      <c r="J7" s="26"/>
      <c r="K7" s="26"/>
      <c r="L7" s="26"/>
      <c r="M7" s="27" t="s">
        <v>43</v>
      </c>
      <c r="N7" s="26"/>
      <c r="O7" s="27"/>
      <c r="P7" s="27"/>
      <c r="Q7" s="27"/>
      <c r="R7" s="27"/>
      <c r="S7" s="27" t="s">
        <v>44</v>
      </c>
      <c r="T7" s="27"/>
      <c r="U7" s="27"/>
      <c r="V7" s="27"/>
      <c r="W7" s="27"/>
      <c r="X7" s="27"/>
      <c r="Y7" s="27" t="s">
        <v>45</v>
      </c>
      <c r="Z7" s="27"/>
      <c r="AA7" s="27"/>
      <c r="AB7" s="27"/>
      <c r="AC7" s="27"/>
      <c r="AD7" s="27"/>
      <c r="AE7" s="27" t="s">
        <v>46</v>
      </c>
      <c r="AF7" s="26"/>
      <c r="AG7" s="26"/>
      <c r="AH7" s="26"/>
      <c r="AI7" s="26"/>
      <c r="AJ7" s="26"/>
      <c r="AK7" s="26" t="s">
        <v>47</v>
      </c>
      <c r="AL7" s="26" t="s">
        <v>48</v>
      </c>
      <c r="AM7" s="26"/>
      <c r="AN7" s="26" t="s">
        <v>49</v>
      </c>
      <c r="AO7" s="26" t="s">
        <v>50</v>
      </c>
      <c r="AP7" s="26"/>
      <c r="AQ7" s="26" t="s">
        <v>51</v>
      </c>
      <c r="AR7" s="26" t="s">
        <v>52</v>
      </c>
      <c r="AS7" s="26"/>
      <c r="AT7" s="26" t="s">
        <v>53</v>
      </c>
      <c r="AU7" s="26" t="s">
        <v>54</v>
      </c>
      <c r="AV7" s="26"/>
    </row>
    <row r="8" spans="1:51" ht="59.25">
      <c r="A8" s="28" t="s">
        <v>3</v>
      </c>
      <c r="B8" s="28" t="s">
        <v>4</v>
      </c>
      <c r="C8" s="29" t="s">
        <v>55</v>
      </c>
      <c r="D8" s="29" t="s">
        <v>56</v>
      </c>
      <c r="E8" s="29" t="s">
        <v>57</v>
      </c>
      <c r="F8" s="29" t="s">
        <v>58</v>
      </c>
      <c r="G8" s="30" t="s">
        <v>59</v>
      </c>
      <c r="H8" s="30"/>
      <c r="I8" s="29" t="s">
        <v>60</v>
      </c>
      <c r="J8" s="29" t="s">
        <v>61</v>
      </c>
      <c r="K8" s="29" t="s">
        <v>62</v>
      </c>
      <c r="L8" s="29"/>
      <c r="M8" s="29" t="s">
        <v>63</v>
      </c>
      <c r="N8" s="29" t="s">
        <v>64</v>
      </c>
      <c r="O8" s="29" t="s">
        <v>65</v>
      </c>
      <c r="P8" s="29" t="s">
        <v>66</v>
      </c>
      <c r="Q8" s="29" t="s">
        <v>67</v>
      </c>
      <c r="R8" s="29"/>
      <c r="S8" s="29" t="s">
        <v>63</v>
      </c>
      <c r="T8" s="29" t="s">
        <v>64</v>
      </c>
      <c r="U8" s="29" t="s">
        <v>65</v>
      </c>
      <c r="V8" s="29" t="s">
        <v>66</v>
      </c>
      <c r="W8" s="29" t="s">
        <v>67</v>
      </c>
      <c r="X8" s="29"/>
      <c r="Y8" s="29" t="s">
        <v>63</v>
      </c>
      <c r="Z8" s="29" t="s">
        <v>64</v>
      </c>
      <c r="AA8" s="29" t="s">
        <v>65</v>
      </c>
      <c r="AB8" s="29" t="s">
        <v>66</v>
      </c>
      <c r="AC8" s="29" t="s">
        <v>67</v>
      </c>
      <c r="AD8" s="29"/>
      <c r="AE8" s="29" t="s">
        <v>63</v>
      </c>
      <c r="AF8" s="29" t="s">
        <v>64</v>
      </c>
      <c r="AG8" s="29" t="s">
        <v>65</v>
      </c>
      <c r="AH8" s="29" t="s">
        <v>66</v>
      </c>
      <c r="AI8" s="29" t="s">
        <v>67</v>
      </c>
      <c r="AJ8" s="29"/>
      <c r="AK8" s="29" t="s">
        <v>68</v>
      </c>
      <c r="AL8" s="29" t="s">
        <v>69</v>
      </c>
      <c r="AM8" s="29"/>
      <c r="AN8" s="29" t="s">
        <v>70</v>
      </c>
      <c r="AO8" s="29" t="s">
        <v>71</v>
      </c>
      <c r="AP8" s="29"/>
      <c r="AQ8" s="29" t="s">
        <v>72</v>
      </c>
      <c r="AR8" s="29" t="s">
        <v>73</v>
      </c>
      <c r="AS8" s="29"/>
      <c r="AT8" s="29" t="s">
        <v>74</v>
      </c>
      <c r="AU8" s="29" t="s">
        <v>75</v>
      </c>
      <c r="AV8" s="29"/>
      <c r="AX8" s="31" t="s">
        <v>76</v>
      </c>
      <c r="AY8" s="31" t="s">
        <v>76</v>
      </c>
    </row>
    <row r="11" spans="1:51" ht="12.75">
      <c r="A11">
        <v>1000</v>
      </c>
      <c r="B11" s="5">
        <v>7999</v>
      </c>
      <c r="C11" s="25">
        <v>599.66</v>
      </c>
      <c r="D11" s="25">
        <v>0.0008240999999999999</v>
      </c>
      <c r="E11" s="25">
        <v>1.01011</v>
      </c>
      <c r="F11" s="25">
        <v>0.0101853</v>
      </c>
      <c r="G11" s="25">
        <v>0.0100834</v>
      </c>
      <c r="I11" s="25">
        <v>1336493</v>
      </c>
      <c r="J11" s="25">
        <v>1136309</v>
      </c>
      <c r="K11" s="25">
        <v>1.17617</v>
      </c>
      <c r="M11" s="25">
        <v>88051</v>
      </c>
      <c r="N11" s="25">
        <v>12027.9</v>
      </c>
      <c r="O11" s="25">
        <v>1.0012</v>
      </c>
      <c r="P11" s="25">
        <v>172.911</v>
      </c>
      <c r="Q11" s="25">
        <v>0.6230859999999999</v>
      </c>
      <c r="S11" s="25">
        <v>96484</v>
      </c>
      <c r="T11" s="25">
        <v>10367</v>
      </c>
      <c r="U11" s="25">
        <v>1.00104</v>
      </c>
      <c r="V11" s="25">
        <v>189.44</v>
      </c>
      <c r="W11" s="25">
        <v>0.656038</v>
      </c>
      <c r="Y11" s="25">
        <v>94088</v>
      </c>
      <c r="Z11" s="25">
        <v>9281.25</v>
      </c>
      <c r="AA11" s="25">
        <v>1.00093</v>
      </c>
      <c r="AB11" s="25">
        <v>184.715</v>
      </c>
      <c r="AC11" s="25">
        <v>0.646677</v>
      </c>
      <c r="AE11" s="25">
        <v>89408</v>
      </c>
      <c r="AF11" s="25">
        <v>1955.31</v>
      </c>
      <c r="AG11" s="25">
        <v>1.0002</v>
      </c>
      <c r="AH11" s="25">
        <v>175.399</v>
      </c>
      <c r="AI11" s="25">
        <v>0.644301</v>
      </c>
      <c r="AK11" s="25">
        <f aca="true" t="shared" si="0" ref="AK11:AK16">(P11+V11+AB11+AH11)/4</f>
        <v>180.61625</v>
      </c>
      <c r="AL11" s="25">
        <f aca="true" t="shared" si="1" ref="AL11:AL16">SQRT(Q11*Q11+W11*W11+AC11*AC11+AI11*AI11)/4</f>
        <v>0.32131924757260494</v>
      </c>
      <c r="AN11" s="25">
        <f aca="true" t="shared" si="2" ref="AN11:AN16">AK11/E11</f>
        <v>178.80849610438466</v>
      </c>
      <c r="AO11" s="25">
        <f aca="true" t="shared" si="3" ref="AO11:AO16">AL11/E11</f>
        <v>0.31810322397818547</v>
      </c>
      <c r="AQ11" s="25">
        <v>1</v>
      </c>
      <c r="AR11" s="25">
        <v>0</v>
      </c>
      <c r="AT11" s="25">
        <f aca="true" t="shared" si="4" ref="AT11:AT16">AN11*AQ11</f>
        <v>178.80849610438466</v>
      </c>
      <c r="AU11" s="25">
        <f aca="true" t="shared" si="5" ref="AU11:AU16">SQRT(AQ11*AQ11*AO11*AO11+AN11*AN11*AR11*AR11)</f>
        <v>0.31810322397818547</v>
      </c>
      <c r="AX11" s="25">
        <f aca="true" t="shared" si="6" ref="AX11:AX16">AT11/(AU11*AU11)</f>
        <v>1767.0629010041382</v>
      </c>
      <c r="AY11" s="25">
        <f aca="true" t="shared" si="7" ref="AY11:AY16">1/(AU11*AU11)</f>
        <v>9.882432543767742</v>
      </c>
    </row>
    <row r="12" spans="1:51" ht="12.75">
      <c r="A12" t="s">
        <v>10</v>
      </c>
      <c r="B12" s="5">
        <v>8000</v>
      </c>
      <c r="C12" s="25">
        <v>512.041</v>
      </c>
      <c r="D12" s="25">
        <v>0.0008240999999999999</v>
      </c>
      <c r="E12" s="25">
        <v>1.05988</v>
      </c>
      <c r="F12" s="25">
        <v>0.0102895</v>
      </c>
      <c r="G12" s="25">
        <v>0.00970813</v>
      </c>
      <c r="I12" s="25">
        <v>1199354</v>
      </c>
      <c r="J12" s="25">
        <v>1012190</v>
      </c>
      <c r="K12" s="25">
        <v>1.18491</v>
      </c>
      <c r="M12" s="25">
        <v>78569</v>
      </c>
      <c r="N12" s="25">
        <v>12486.1</v>
      </c>
      <c r="O12" s="25">
        <v>1.00125</v>
      </c>
      <c r="P12" s="25">
        <v>182.043</v>
      </c>
      <c r="Q12" s="25">
        <v>0.6943800000000001</v>
      </c>
      <c r="S12" s="25">
        <v>85610</v>
      </c>
      <c r="T12" s="25">
        <v>10766.3</v>
      </c>
      <c r="U12" s="25">
        <v>1.00108</v>
      </c>
      <c r="V12" s="25">
        <v>198.323</v>
      </c>
      <c r="W12" s="25">
        <v>0.728756</v>
      </c>
      <c r="Y12" s="25">
        <v>84195</v>
      </c>
      <c r="Z12" s="25">
        <v>9643.9</v>
      </c>
      <c r="AA12" s="25">
        <v>1.00097</v>
      </c>
      <c r="AB12" s="25">
        <v>195.023</v>
      </c>
      <c r="AC12" s="25">
        <v>0.7218209999999999</v>
      </c>
      <c r="AE12" s="25">
        <v>79175</v>
      </c>
      <c r="AF12" s="25">
        <v>2031.57</v>
      </c>
      <c r="AG12" s="25">
        <v>1.0002</v>
      </c>
      <c r="AH12" s="25">
        <v>183.255</v>
      </c>
      <c r="AI12" s="25">
        <v>0.718679</v>
      </c>
      <c r="AK12" s="25">
        <f t="shared" si="0"/>
        <v>189.661</v>
      </c>
      <c r="AL12" s="25">
        <f t="shared" si="1"/>
        <v>0.3580130892350516</v>
      </c>
      <c r="AN12" s="25">
        <f t="shared" si="2"/>
        <v>178.94572970524968</v>
      </c>
      <c r="AO12" s="25">
        <f t="shared" si="3"/>
        <v>0.33778643736559955</v>
      </c>
      <c r="AQ12" s="25">
        <v>1</v>
      </c>
      <c r="AR12" s="25">
        <v>0</v>
      </c>
      <c r="AT12" s="25">
        <f t="shared" si="4"/>
        <v>178.94572970524968</v>
      </c>
      <c r="AU12" s="25">
        <f t="shared" si="5"/>
        <v>0.33778643736559955</v>
      </c>
      <c r="AX12" s="25">
        <f t="shared" si="6"/>
        <v>1568.3280968859513</v>
      </c>
      <c r="AY12" s="25">
        <f t="shared" si="7"/>
        <v>8.764266682805014</v>
      </c>
    </row>
    <row r="13" spans="1:51" ht="12.75">
      <c r="A13" t="s">
        <v>11</v>
      </c>
      <c r="B13" s="5">
        <v>8001</v>
      </c>
      <c r="C13" s="25">
        <v>545.128</v>
      </c>
      <c r="D13" s="25">
        <v>0.0008240999999999999</v>
      </c>
      <c r="E13" s="25">
        <v>0.999602</v>
      </c>
      <c r="F13" s="25">
        <v>0.010164</v>
      </c>
      <c r="G13" s="25">
        <v>0.010168</v>
      </c>
      <c r="I13" s="25">
        <v>1204798</v>
      </c>
      <c r="J13" s="25">
        <v>1026189</v>
      </c>
      <c r="K13" s="25">
        <v>1.17405</v>
      </c>
      <c r="M13" s="25">
        <v>79965</v>
      </c>
      <c r="N13" s="25">
        <v>11536.1</v>
      </c>
      <c r="O13" s="25">
        <v>1.00115</v>
      </c>
      <c r="P13" s="25">
        <v>172.421</v>
      </c>
      <c r="Q13" s="25">
        <v>0.652243</v>
      </c>
      <c r="S13" s="25">
        <v>87162</v>
      </c>
      <c r="T13" s="25">
        <v>9948.2</v>
      </c>
      <c r="U13" s="25">
        <v>1.001</v>
      </c>
      <c r="V13" s="25">
        <v>187.909</v>
      </c>
      <c r="W13" s="25">
        <v>0.6847059999999999</v>
      </c>
      <c r="Y13" s="25">
        <v>85425</v>
      </c>
      <c r="Z13" s="25">
        <v>8919.9</v>
      </c>
      <c r="AA13" s="25">
        <v>1.00089</v>
      </c>
      <c r="AB13" s="25">
        <v>184.146</v>
      </c>
      <c r="AC13" s="25">
        <v>0.6768609999999999</v>
      </c>
      <c r="AE13" s="25">
        <v>80085</v>
      </c>
      <c r="AF13" s="25">
        <v>1875.22</v>
      </c>
      <c r="AG13" s="25">
        <v>1.00019</v>
      </c>
      <c r="AH13" s="25">
        <v>172.513</v>
      </c>
      <c r="AI13" s="25">
        <v>0.673792</v>
      </c>
      <c r="AK13" s="25">
        <f t="shared" si="0"/>
        <v>179.24725</v>
      </c>
      <c r="AL13" s="25">
        <f t="shared" si="1"/>
        <v>0.3360040652720961</v>
      </c>
      <c r="AN13" s="25">
        <f t="shared" si="2"/>
        <v>179.3186188102865</v>
      </c>
      <c r="AO13" s="25">
        <f t="shared" si="3"/>
        <v>0.33613784813565406</v>
      </c>
      <c r="AQ13" s="25">
        <v>1</v>
      </c>
      <c r="AR13" s="25">
        <v>0</v>
      </c>
      <c r="AT13" s="25">
        <f t="shared" si="4"/>
        <v>179.3186188102865</v>
      </c>
      <c r="AU13" s="25">
        <f t="shared" si="5"/>
        <v>0.33613784813565406</v>
      </c>
      <c r="AX13" s="25">
        <f t="shared" si="6"/>
        <v>1587.0497977420853</v>
      </c>
      <c r="AY13" s="25">
        <f t="shared" si="7"/>
        <v>8.850446251881598</v>
      </c>
    </row>
    <row r="14" spans="2:51" ht="12.75">
      <c r="B14" s="5">
        <v>8002</v>
      </c>
      <c r="C14" s="25">
        <v>513.427</v>
      </c>
      <c r="D14" s="25">
        <v>0.0008240999999999999</v>
      </c>
      <c r="E14" s="25">
        <v>1.05026</v>
      </c>
      <c r="F14" s="25">
        <v>0.0102691</v>
      </c>
      <c r="G14" s="25">
        <v>0.00977763</v>
      </c>
      <c r="I14" s="25">
        <v>1191918</v>
      </c>
      <c r="J14" s="25">
        <v>1007436</v>
      </c>
      <c r="K14" s="25">
        <v>1.18312</v>
      </c>
      <c r="M14" s="25">
        <v>78483</v>
      </c>
      <c r="N14" s="25">
        <v>12528.3</v>
      </c>
      <c r="O14" s="25">
        <v>1.00125</v>
      </c>
      <c r="P14" s="25">
        <v>181.08</v>
      </c>
      <c r="Q14" s="25">
        <v>0.691271</v>
      </c>
      <c r="S14" s="25">
        <v>85437</v>
      </c>
      <c r="T14" s="25">
        <v>10803</v>
      </c>
      <c r="U14" s="25">
        <v>1.00108</v>
      </c>
      <c r="V14" s="25">
        <v>197.091</v>
      </c>
      <c r="W14" s="25">
        <v>0.7251259999999999</v>
      </c>
      <c r="Y14" s="25">
        <v>83996</v>
      </c>
      <c r="Z14" s="25">
        <v>9678.04</v>
      </c>
      <c r="AA14" s="25">
        <v>1.00097</v>
      </c>
      <c r="AB14" s="25">
        <v>193.745</v>
      </c>
      <c r="AC14" s="25">
        <v>0.7180829999999999</v>
      </c>
      <c r="AE14" s="25">
        <v>78694</v>
      </c>
      <c r="AF14" s="25">
        <v>2037.27</v>
      </c>
      <c r="AG14" s="25">
        <v>1.0002</v>
      </c>
      <c r="AH14" s="25">
        <v>181.376</v>
      </c>
      <c r="AI14" s="25">
        <v>0.714781</v>
      </c>
      <c r="AK14" s="25">
        <f t="shared" si="0"/>
        <v>188.323</v>
      </c>
      <c r="AL14" s="25">
        <f t="shared" si="1"/>
        <v>0.35621433015873677</v>
      </c>
      <c r="AN14" s="25">
        <f t="shared" si="2"/>
        <v>179.31083731647402</v>
      </c>
      <c r="AO14" s="25">
        <f t="shared" si="3"/>
        <v>0.3391677586109504</v>
      </c>
      <c r="AQ14" s="25">
        <v>1</v>
      </c>
      <c r="AR14" s="25">
        <v>0</v>
      </c>
      <c r="AT14" s="25">
        <f t="shared" si="4"/>
        <v>179.31083731647402</v>
      </c>
      <c r="AU14" s="25">
        <f t="shared" si="5"/>
        <v>0.3391677586109504</v>
      </c>
      <c r="AX14" s="25">
        <f t="shared" si="6"/>
        <v>1558.753407199808</v>
      </c>
      <c r="AY14" s="25">
        <f t="shared" si="7"/>
        <v>8.693023971823251</v>
      </c>
    </row>
    <row r="15" spans="2:51" ht="12.75">
      <c r="B15" s="5">
        <v>8003</v>
      </c>
      <c r="C15" s="25">
        <v>545.751</v>
      </c>
      <c r="D15" s="25">
        <v>0.0008240999999999999</v>
      </c>
      <c r="E15" s="25">
        <v>0.991896</v>
      </c>
      <c r="F15" s="25">
        <v>0.010148299999999999</v>
      </c>
      <c r="G15" s="25">
        <v>0.0102312</v>
      </c>
      <c r="I15" s="25">
        <v>1196898</v>
      </c>
      <c r="J15" s="25">
        <v>1020439</v>
      </c>
      <c r="K15" s="25">
        <v>1.17292</v>
      </c>
      <c r="M15" s="25">
        <v>79276</v>
      </c>
      <c r="N15" s="25">
        <v>11812.3</v>
      </c>
      <c r="O15" s="25">
        <v>1.00118</v>
      </c>
      <c r="P15" s="25">
        <v>170.581</v>
      </c>
      <c r="Q15" s="25">
        <v>0.647975</v>
      </c>
      <c r="S15" s="25">
        <v>87333</v>
      </c>
      <c r="T15" s="25">
        <v>10190.4</v>
      </c>
      <c r="U15" s="25">
        <v>1.00102</v>
      </c>
      <c r="V15" s="25">
        <v>187.887</v>
      </c>
      <c r="W15" s="25">
        <v>0.684329</v>
      </c>
      <c r="Y15" s="25">
        <v>84874</v>
      </c>
      <c r="Z15" s="25">
        <v>9118.83</v>
      </c>
      <c r="AA15" s="25">
        <v>1.00091</v>
      </c>
      <c r="AB15" s="25">
        <v>182.577</v>
      </c>
      <c r="AC15" s="25">
        <v>0.673253</v>
      </c>
      <c r="AE15" s="25">
        <v>79372</v>
      </c>
      <c r="AF15" s="25">
        <v>1918.58</v>
      </c>
      <c r="AG15" s="25">
        <v>1.00019</v>
      </c>
      <c r="AH15" s="25">
        <v>170.619</v>
      </c>
      <c r="AI15" s="25">
        <v>0.670092</v>
      </c>
      <c r="AK15" s="25">
        <f t="shared" si="0"/>
        <v>177.916</v>
      </c>
      <c r="AL15" s="25">
        <f t="shared" si="1"/>
        <v>0.3345211756506417</v>
      </c>
      <c r="AN15" s="25">
        <f t="shared" si="2"/>
        <v>179.3696113302201</v>
      </c>
      <c r="AO15" s="25">
        <f t="shared" si="3"/>
        <v>0.3372542843711858</v>
      </c>
      <c r="AQ15" s="25">
        <v>1</v>
      </c>
      <c r="AR15" s="25">
        <v>0</v>
      </c>
      <c r="AT15" s="25">
        <f t="shared" si="4"/>
        <v>179.3696113302201</v>
      </c>
      <c r="AU15" s="25">
        <f t="shared" si="5"/>
        <v>0.3372542843711858</v>
      </c>
      <c r="AX15" s="25">
        <f t="shared" si="6"/>
        <v>1577.0080711036646</v>
      </c>
      <c r="AY15" s="25">
        <f t="shared" si="7"/>
        <v>8.791946748439942</v>
      </c>
    </row>
    <row r="16" spans="2:51" ht="12.75">
      <c r="B16" s="5">
        <v>8004</v>
      </c>
      <c r="C16" s="25">
        <v>523.551</v>
      </c>
      <c r="D16" s="25">
        <v>0.0008240999999999999</v>
      </c>
      <c r="E16" s="25">
        <v>1.04666</v>
      </c>
      <c r="F16" s="25">
        <v>0.0102614</v>
      </c>
      <c r="G16" s="25">
        <v>0.009804</v>
      </c>
      <c r="I16" s="25">
        <v>1210556</v>
      </c>
      <c r="J16" s="25">
        <v>1024103</v>
      </c>
      <c r="K16" s="25">
        <v>1.18206</v>
      </c>
      <c r="M16" s="25">
        <v>79653</v>
      </c>
      <c r="N16" s="25">
        <v>12199.6</v>
      </c>
      <c r="O16" s="25">
        <v>1.00122</v>
      </c>
      <c r="P16" s="25">
        <v>180.059</v>
      </c>
      <c r="Q16" s="25">
        <v>0.6822539999999999</v>
      </c>
      <c r="S16" s="25">
        <v>86916</v>
      </c>
      <c r="T16" s="25">
        <v>10543.1</v>
      </c>
      <c r="U16" s="25">
        <v>1.00106</v>
      </c>
      <c r="V16" s="25">
        <v>196.444</v>
      </c>
      <c r="W16" s="25">
        <v>0.716629</v>
      </c>
      <c r="Y16" s="25">
        <v>85302</v>
      </c>
      <c r="Z16" s="25">
        <v>9439.81</v>
      </c>
      <c r="AA16" s="25">
        <v>1.00094</v>
      </c>
      <c r="AB16" s="25">
        <v>192.775</v>
      </c>
      <c r="AC16" s="25">
        <v>0.7089719999999999</v>
      </c>
      <c r="AE16" s="25">
        <v>80325</v>
      </c>
      <c r="AF16" s="25">
        <v>1985.77</v>
      </c>
      <c r="AG16" s="25">
        <v>1.0002</v>
      </c>
      <c r="AH16" s="25">
        <v>181.392</v>
      </c>
      <c r="AI16" s="25">
        <v>0.705947</v>
      </c>
      <c r="AK16" s="25">
        <f t="shared" si="0"/>
        <v>187.66750000000002</v>
      </c>
      <c r="AL16" s="25">
        <f t="shared" si="1"/>
        <v>0.35178385655736816</v>
      </c>
      <c r="AN16" s="25">
        <f t="shared" si="2"/>
        <v>179.3013012821738</v>
      </c>
      <c r="AO16" s="25">
        <f t="shared" si="3"/>
        <v>0.3361013667832612</v>
      </c>
      <c r="AQ16" s="25">
        <v>1</v>
      </c>
      <c r="AR16" s="25">
        <v>0</v>
      </c>
      <c r="AT16" s="25">
        <f t="shared" si="4"/>
        <v>179.3013012821738</v>
      </c>
      <c r="AU16" s="25">
        <f t="shared" si="5"/>
        <v>0.3361013667832612</v>
      </c>
      <c r="AX16" s="25">
        <f t="shared" si="6"/>
        <v>1587.241040678565</v>
      </c>
      <c r="AY16" s="25">
        <f t="shared" si="7"/>
        <v>8.852367658953343</v>
      </c>
    </row>
    <row r="17" spans="2:51" s="32" customFormat="1" ht="12.75">
      <c r="B17" s="33"/>
      <c r="C17" s="34"/>
      <c r="D17" s="34"/>
      <c r="E17" s="34"/>
      <c r="F17" s="34" t="s">
        <v>77</v>
      </c>
      <c r="G17" s="34">
        <f>AVERAGE(G11:G16)</f>
        <v>0.00996206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 t="s">
        <v>78</v>
      </c>
      <c r="AR17" s="34"/>
      <c r="AS17" s="34"/>
      <c r="AT17" s="34">
        <f>SUM(AX11:AX16)/SUM(AY11:AY16)</f>
        <v>179.16849245021285</v>
      </c>
      <c r="AU17" s="34">
        <f>1/SQRT(SUM(AY11:AY16))</f>
        <v>0.1362917987230012</v>
      </c>
      <c r="AV17" s="34"/>
      <c r="AW17" s="34"/>
      <c r="AX17" s="34"/>
      <c r="AY17" s="34"/>
    </row>
    <row r="18" ht="12.75">
      <c r="B18" s="13"/>
    </row>
    <row r="19" ht="12.75">
      <c r="B19" s="5"/>
    </row>
    <row r="20" spans="1:51" ht="12.75">
      <c r="A20">
        <v>870</v>
      </c>
      <c r="B20" s="5">
        <v>8013</v>
      </c>
      <c r="C20" s="25">
        <v>664.505</v>
      </c>
      <c r="D20" s="25">
        <v>0.0008240999999999999</v>
      </c>
      <c r="E20" s="25">
        <v>0.901195</v>
      </c>
      <c r="F20" s="25">
        <v>0.00997181</v>
      </c>
      <c r="G20" s="25">
        <v>0.0110651</v>
      </c>
      <c r="I20" s="25">
        <v>1139588</v>
      </c>
      <c r="J20" s="25">
        <v>1003593</v>
      </c>
      <c r="K20" s="25">
        <v>1.13551</v>
      </c>
      <c r="M20" s="25">
        <v>77781</v>
      </c>
      <c r="N20" s="25">
        <v>10334</v>
      </c>
      <c r="O20" s="25">
        <v>1.00103</v>
      </c>
      <c r="P20" s="25">
        <v>133.05</v>
      </c>
      <c r="Q20" s="25">
        <v>0.510651</v>
      </c>
      <c r="S20" s="25">
        <v>83803</v>
      </c>
      <c r="T20" s="25">
        <v>8631.75</v>
      </c>
      <c r="U20" s="25">
        <v>1.00086</v>
      </c>
      <c r="V20" s="25">
        <v>143.327</v>
      </c>
      <c r="W20" s="25">
        <v>0.532563</v>
      </c>
      <c r="Y20" s="25">
        <v>82135</v>
      </c>
      <c r="Z20" s="25">
        <v>8694.1</v>
      </c>
      <c r="AA20" s="25">
        <v>1.00087</v>
      </c>
      <c r="AB20" s="25">
        <v>140.475</v>
      </c>
      <c r="AC20" s="25">
        <v>0.526527</v>
      </c>
      <c r="AE20" s="25">
        <v>77443</v>
      </c>
      <c r="AF20" s="25">
        <v>1752.93</v>
      </c>
      <c r="AG20" s="25">
        <v>1.00018</v>
      </c>
      <c r="AH20" s="25">
        <v>132.358</v>
      </c>
      <c r="AI20" s="25">
        <v>0.524335</v>
      </c>
      <c r="AK20" s="25">
        <f aca="true" t="shared" si="8" ref="AK20:AK25">(P20+V20+AB20+AH20)/4</f>
        <v>137.3025</v>
      </c>
      <c r="AL20" s="25">
        <f aca="true" t="shared" si="9" ref="AL20:AL25">SQRT(Q20*Q20+W20*W20+AC20*AC20+AI20*AI20)/4</f>
        <v>0.2617901911268831</v>
      </c>
      <c r="AN20" s="25">
        <f aca="true" t="shared" si="10" ref="AN20:AN25">AK20/E20</f>
        <v>152.3560383712737</v>
      </c>
      <c r="AO20" s="25">
        <f aca="true" t="shared" si="11" ref="AO20:AO25">AL20/E20</f>
        <v>0.29049228094572555</v>
      </c>
      <c r="AQ20" s="25">
        <v>1</v>
      </c>
      <c r="AR20" s="25">
        <v>0</v>
      </c>
      <c r="AT20" s="25">
        <f aca="true" t="shared" si="12" ref="AT20:AT25">AN20*AQ20</f>
        <v>152.3560383712737</v>
      </c>
      <c r="AU20" s="25">
        <f aca="true" t="shared" si="13" ref="AU20:AU25">SQRT(AQ20*AQ20*AO20*AO20+AN20*AN20*AR20*AR20)</f>
        <v>0.29049228094572555</v>
      </c>
      <c r="AX20" s="25">
        <f aca="true" t="shared" si="14" ref="AX20:AX25">AT20/(AU20*AU20)</f>
        <v>1805.470837995031</v>
      </c>
      <c r="AY20" s="25">
        <f aca="true" t="shared" si="15" ref="AY20:AY25">1/(AU20*AU20)</f>
        <v>11.850339883446637</v>
      </c>
    </row>
    <row r="21" spans="1:51" ht="12.75">
      <c r="A21" t="s">
        <v>12</v>
      </c>
      <c r="B21" s="5">
        <v>8014</v>
      </c>
      <c r="C21" s="25">
        <v>694.086</v>
      </c>
      <c r="D21" s="25">
        <v>0.0008240999999999999</v>
      </c>
      <c r="E21" s="25">
        <v>0.8680049999999999</v>
      </c>
      <c r="F21" s="25">
        <v>0.00991074</v>
      </c>
      <c r="G21" s="25">
        <v>0.011417799999999999</v>
      </c>
      <c r="I21" s="25">
        <v>1145273</v>
      </c>
      <c r="J21" s="25">
        <v>1013180</v>
      </c>
      <c r="K21" s="25">
        <v>1.13037</v>
      </c>
      <c r="M21" s="25">
        <v>78198</v>
      </c>
      <c r="N21" s="25">
        <v>9745</v>
      </c>
      <c r="O21" s="25">
        <v>1.00098</v>
      </c>
      <c r="P21" s="25">
        <v>127.476</v>
      </c>
      <c r="Q21" s="25">
        <v>0.487888</v>
      </c>
      <c r="S21" s="25">
        <v>83893</v>
      </c>
      <c r="T21" s="25">
        <v>8144.5</v>
      </c>
      <c r="U21" s="25">
        <v>1.00082</v>
      </c>
      <c r="V21" s="25">
        <v>136.738</v>
      </c>
      <c r="W21" s="25">
        <v>0.5075919999999999</v>
      </c>
      <c r="Y21" s="25">
        <v>82908</v>
      </c>
      <c r="Z21" s="25">
        <v>8198.65</v>
      </c>
      <c r="AA21" s="25">
        <v>1.00082</v>
      </c>
      <c r="AB21" s="25">
        <v>135.133</v>
      </c>
      <c r="AC21" s="25">
        <v>0.5042059999999999</v>
      </c>
      <c r="AE21" s="25">
        <v>78020</v>
      </c>
      <c r="AF21" s="25">
        <v>1655.22</v>
      </c>
      <c r="AG21" s="25">
        <v>1.00017</v>
      </c>
      <c r="AH21" s="25">
        <v>127.083</v>
      </c>
      <c r="AI21" s="25">
        <v>0.5020519999999999</v>
      </c>
      <c r="AK21" s="25">
        <f t="shared" si="8"/>
        <v>131.6075</v>
      </c>
      <c r="AL21" s="25">
        <f t="shared" si="9"/>
        <v>0.25024540956678903</v>
      </c>
      <c r="AN21" s="25">
        <f t="shared" si="10"/>
        <v>151.62067038784338</v>
      </c>
      <c r="AO21" s="25">
        <f t="shared" si="11"/>
        <v>0.28829950238395985</v>
      </c>
      <c r="AQ21" s="25">
        <v>1</v>
      </c>
      <c r="AR21" s="25">
        <v>0</v>
      </c>
      <c r="AT21" s="25">
        <f t="shared" si="12"/>
        <v>151.62067038784338</v>
      </c>
      <c r="AU21" s="25">
        <f t="shared" si="13"/>
        <v>0.28829950238395985</v>
      </c>
      <c r="AX21" s="25">
        <f t="shared" si="14"/>
        <v>1824.1923367744334</v>
      </c>
      <c r="AY21" s="25">
        <f t="shared" si="15"/>
        <v>12.03129053649596</v>
      </c>
    </row>
    <row r="22" spans="1:51" ht="12.75">
      <c r="A22" t="s">
        <v>11</v>
      </c>
      <c r="B22" s="5">
        <v>8015</v>
      </c>
      <c r="C22" s="25">
        <v>656.136</v>
      </c>
      <c r="D22" s="25">
        <v>0.0008240999999999999</v>
      </c>
      <c r="E22" s="25">
        <v>0.9097609999999999</v>
      </c>
      <c r="F22" s="25">
        <v>0.009987880000000001</v>
      </c>
      <c r="G22" s="25">
        <v>0.0109786</v>
      </c>
      <c r="I22" s="25">
        <v>1136911</v>
      </c>
      <c r="J22" s="25">
        <v>978597</v>
      </c>
      <c r="K22" s="25">
        <v>1.16178</v>
      </c>
      <c r="M22" s="25">
        <v>75304</v>
      </c>
      <c r="N22" s="25">
        <v>10163.3</v>
      </c>
      <c r="O22" s="25">
        <v>1.00102</v>
      </c>
      <c r="P22" s="25">
        <v>133.471</v>
      </c>
      <c r="Q22" s="25">
        <v>0.520041</v>
      </c>
      <c r="S22" s="25">
        <v>81774</v>
      </c>
      <c r="T22" s="25">
        <v>8504.09</v>
      </c>
      <c r="U22" s="25">
        <v>1.00085</v>
      </c>
      <c r="V22" s="25">
        <v>144.915</v>
      </c>
      <c r="W22" s="25">
        <v>0.544739</v>
      </c>
      <c r="Y22" s="25">
        <v>80180</v>
      </c>
      <c r="Z22" s="25">
        <v>8558.95</v>
      </c>
      <c r="AA22" s="25">
        <v>1.00086</v>
      </c>
      <c r="AB22" s="25">
        <v>142.091</v>
      </c>
      <c r="AC22" s="25">
        <v>0.5386989999999999</v>
      </c>
      <c r="AE22" s="25">
        <v>75485</v>
      </c>
      <c r="AF22" s="25">
        <v>1728.45</v>
      </c>
      <c r="AG22" s="25">
        <v>1.00017</v>
      </c>
      <c r="AH22" s="25">
        <v>133.679</v>
      </c>
      <c r="AI22" s="25">
        <v>0.5364249999999999</v>
      </c>
      <c r="AK22" s="25">
        <f t="shared" si="8"/>
        <v>138.539</v>
      </c>
      <c r="AL22" s="25">
        <f t="shared" si="9"/>
        <v>0.2675270562284308</v>
      </c>
      <c r="AN22" s="25">
        <f t="shared" si="10"/>
        <v>152.2806539299882</v>
      </c>
      <c r="AO22" s="25">
        <f t="shared" si="11"/>
        <v>0.29406300800807117</v>
      </c>
      <c r="AQ22" s="25">
        <v>1</v>
      </c>
      <c r="AR22" s="25">
        <v>0</v>
      </c>
      <c r="AT22" s="25">
        <f t="shared" si="12"/>
        <v>152.2806539299882</v>
      </c>
      <c r="AU22" s="25">
        <f t="shared" si="13"/>
        <v>0.29406300800807117</v>
      </c>
      <c r="AX22" s="25">
        <f t="shared" si="14"/>
        <v>1761.018597269912</v>
      </c>
      <c r="AY22" s="25">
        <f t="shared" si="15"/>
        <v>11.564296263657688</v>
      </c>
    </row>
    <row r="23" spans="2:51" ht="12.75">
      <c r="B23" s="5">
        <v>8019</v>
      </c>
      <c r="C23" s="25">
        <v>796.738</v>
      </c>
      <c r="D23" s="25">
        <v>0.0008240999999999999</v>
      </c>
      <c r="E23" s="25">
        <v>0.858463</v>
      </c>
      <c r="F23" s="25">
        <v>0.00989348</v>
      </c>
      <c r="G23" s="25">
        <v>0.0115246</v>
      </c>
      <c r="I23" s="25">
        <v>1296011</v>
      </c>
      <c r="J23" s="25">
        <v>1148222</v>
      </c>
      <c r="K23" s="25">
        <v>1.12871</v>
      </c>
      <c r="M23" s="25">
        <v>88118</v>
      </c>
      <c r="N23" s="25">
        <v>9827.04</v>
      </c>
      <c r="O23" s="25">
        <v>1.00098</v>
      </c>
      <c r="P23" s="25">
        <v>124.956</v>
      </c>
      <c r="Q23" s="25">
        <v>0.45038000000000006</v>
      </c>
      <c r="S23" s="25">
        <v>95019</v>
      </c>
      <c r="T23" s="25">
        <v>8227.62</v>
      </c>
      <c r="U23" s="25">
        <v>1.00082</v>
      </c>
      <c r="V23" s="25">
        <v>134.721</v>
      </c>
      <c r="W23" s="25">
        <v>0.469918</v>
      </c>
      <c r="Y23" s="25">
        <v>94005</v>
      </c>
      <c r="Z23" s="25">
        <v>8296.01</v>
      </c>
      <c r="AA23" s="25">
        <v>1.00083</v>
      </c>
      <c r="AB23" s="25">
        <v>133.284</v>
      </c>
      <c r="AC23" s="25">
        <v>0.46707000000000004</v>
      </c>
      <c r="AE23" s="25">
        <v>89221</v>
      </c>
      <c r="AF23" s="25">
        <v>1670.51</v>
      </c>
      <c r="AG23" s="25">
        <v>1.00017</v>
      </c>
      <c r="AH23" s="25">
        <v>126.417</v>
      </c>
      <c r="AI23" s="25">
        <v>0.465323</v>
      </c>
      <c r="AK23" s="25">
        <f t="shared" si="8"/>
        <v>129.8445</v>
      </c>
      <c r="AL23" s="25">
        <f t="shared" si="9"/>
        <v>0.23161726921165118</v>
      </c>
      <c r="AN23" s="25">
        <f t="shared" si="10"/>
        <v>151.2522962550512</v>
      </c>
      <c r="AO23" s="25">
        <f t="shared" si="11"/>
        <v>0.2698046033569894</v>
      </c>
      <c r="AQ23" s="25">
        <v>1</v>
      </c>
      <c r="AR23" s="25">
        <v>0</v>
      </c>
      <c r="AT23" s="25">
        <f t="shared" si="12"/>
        <v>151.2522962550512</v>
      </c>
      <c r="AU23" s="25">
        <f t="shared" si="13"/>
        <v>0.2698046033569894</v>
      </c>
      <c r="AX23" s="25">
        <f t="shared" si="14"/>
        <v>2077.797723773568</v>
      </c>
      <c r="AY23" s="25">
        <f t="shared" si="15"/>
        <v>13.737297054121111</v>
      </c>
    </row>
    <row r="24" spans="2:51" ht="12.75">
      <c r="B24" s="5">
        <v>8020</v>
      </c>
      <c r="C24" s="25">
        <v>815.131</v>
      </c>
      <c r="D24" s="25">
        <v>0.0008240999999999999</v>
      </c>
      <c r="E24" s="25">
        <v>0.9049400000000001</v>
      </c>
      <c r="F24" s="25">
        <v>0.0099787</v>
      </c>
      <c r="G24" s="25">
        <v>0.0110269</v>
      </c>
      <c r="I24" s="25">
        <v>1402933</v>
      </c>
      <c r="J24" s="25">
        <v>1234240</v>
      </c>
      <c r="K24" s="25">
        <v>1.13668</v>
      </c>
      <c r="M24" s="25">
        <v>95654</v>
      </c>
      <c r="N24" s="25">
        <v>10396.6</v>
      </c>
      <c r="O24" s="25">
        <v>1.00104</v>
      </c>
      <c r="P24" s="25">
        <v>133.526</v>
      </c>
      <c r="Q24" s="25">
        <v>0.46211</v>
      </c>
      <c r="S24" s="25">
        <v>102542</v>
      </c>
      <c r="T24" s="25">
        <v>8708.61</v>
      </c>
      <c r="U24" s="25">
        <v>1.00087</v>
      </c>
      <c r="V24" s="25">
        <v>143.117</v>
      </c>
      <c r="W24" s="25">
        <v>0.48056299999999996</v>
      </c>
      <c r="Y24" s="25">
        <v>101131</v>
      </c>
      <c r="Z24" s="25">
        <v>8761.78</v>
      </c>
      <c r="AA24" s="25">
        <v>1.00088</v>
      </c>
      <c r="AB24" s="25">
        <v>141.148</v>
      </c>
      <c r="AC24" s="25">
        <v>0.476804</v>
      </c>
      <c r="AE24" s="25">
        <v>95902</v>
      </c>
      <c r="AF24" s="25">
        <v>1771.32</v>
      </c>
      <c r="AG24" s="25">
        <v>1.00018</v>
      </c>
      <c r="AH24" s="25">
        <v>133.756</v>
      </c>
      <c r="AI24" s="25">
        <v>0.47499</v>
      </c>
      <c r="AK24" s="25">
        <f t="shared" si="8"/>
        <v>137.88675</v>
      </c>
      <c r="AL24" s="25">
        <f t="shared" si="9"/>
        <v>0.23683380295908457</v>
      </c>
      <c r="AN24" s="25">
        <f t="shared" si="10"/>
        <v>152.37115167856433</v>
      </c>
      <c r="AO24" s="25">
        <f t="shared" si="11"/>
        <v>0.261712160982037</v>
      </c>
      <c r="AQ24" s="25">
        <v>1</v>
      </c>
      <c r="AR24" s="25">
        <v>0</v>
      </c>
      <c r="AT24" s="25">
        <f t="shared" si="12"/>
        <v>152.37115167856433</v>
      </c>
      <c r="AU24" s="25">
        <f t="shared" si="13"/>
        <v>0.261712160982037</v>
      </c>
      <c r="AX24" s="25">
        <f t="shared" si="14"/>
        <v>2224.615419730651</v>
      </c>
      <c r="AY24" s="25">
        <f t="shared" si="15"/>
        <v>14.599977720346988</v>
      </c>
    </row>
    <row r="25" spans="2:51" ht="12.75">
      <c r="B25" s="5">
        <v>8021</v>
      </c>
      <c r="C25" s="25">
        <v>835.183</v>
      </c>
      <c r="D25" s="25">
        <v>0.0008240999999999999</v>
      </c>
      <c r="E25" s="25">
        <v>0.846684</v>
      </c>
      <c r="F25" s="25">
        <v>0.00987245</v>
      </c>
      <c r="G25" s="25">
        <v>0.0116601</v>
      </c>
      <c r="I25" s="25">
        <v>1345350</v>
      </c>
      <c r="J25" s="25">
        <v>1192881</v>
      </c>
      <c r="K25" s="25">
        <v>1.12782</v>
      </c>
      <c r="M25" s="25">
        <v>91771</v>
      </c>
      <c r="N25" s="25">
        <v>9675.57</v>
      </c>
      <c r="O25" s="25">
        <v>1.00097</v>
      </c>
      <c r="P25" s="25">
        <v>124.046</v>
      </c>
      <c r="Q25" s="25">
        <v>0.438187</v>
      </c>
      <c r="S25" s="25">
        <v>99342</v>
      </c>
      <c r="T25" s="25">
        <v>8101.68</v>
      </c>
      <c r="U25" s="25">
        <v>1.00081</v>
      </c>
      <c r="V25" s="25">
        <v>134.258</v>
      </c>
      <c r="W25" s="25">
        <v>0.458209</v>
      </c>
      <c r="Y25" s="25">
        <v>97891</v>
      </c>
      <c r="Z25" s="25">
        <v>8167.9</v>
      </c>
      <c r="AA25" s="25">
        <v>1.00082</v>
      </c>
      <c r="AB25" s="25">
        <v>132.298</v>
      </c>
      <c r="AC25" s="25">
        <v>0.454402</v>
      </c>
      <c r="AE25" s="25">
        <v>92221</v>
      </c>
      <c r="AF25" s="25">
        <v>1651.72</v>
      </c>
      <c r="AG25" s="25">
        <v>1.00017</v>
      </c>
      <c r="AH25" s="25">
        <v>124.554</v>
      </c>
      <c r="AI25" s="25">
        <v>0.452487</v>
      </c>
      <c r="AK25" s="25">
        <f t="shared" si="8"/>
        <v>128.78900000000002</v>
      </c>
      <c r="AL25" s="25">
        <f t="shared" si="9"/>
        <v>0.22544248122068186</v>
      </c>
      <c r="AN25" s="25">
        <f t="shared" si="10"/>
        <v>152.10987806548843</v>
      </c>
      <c r="AO25" s="25">
        <f t="shared" si="11"/>
        <v>0.2662651960125405</v>
      </c>
      <c r="AQ25" s="25">
        <v>1</v>
      </c>
      <c r="AR25" s="25">
        <v>0</v>
      </c>
      <c r="AT25" s="25">
        <f t="shared" si="12"/>
        <v>152.10987806548843</v>
      </c>
      <c r="AU25" s="25">
        <f t="shared" si="13"/>
        <v>0.2662651960125405</v>
      </c>
      <c r="AX25" s="25">
        <f t="shared" si="14"/>
        <v>2145.5004634161987</v>
      </c>
      <c r="AY25" s="25">
        <f t="shared" si="15"/>
        <v>14.104938421504016</v>
      </c>
    </row>
    <row r="26" spans="2:51" s="32" customFormat="1" ht="12.75">
      <c r="B26" s="33"/>
      <c r="C26" s="34"/>
      <c r="D26" s="34"/>
      <c r="E26" s="34"/>
      <c r="F26" s="34" t="s">
        <v>77</v>
      </c>
      <c r="G26" s="34">
        <f>AVERAGE(G20:G25)</f>
        <v>0.011278849999999998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 t="s">
        <v>78</v>
      </c>
      <c r="AR26" s="34"/>
      <c r="AS26" s="34"/>
      <c r="AT26" s="34">
        <f>SUM(AX20:AX25)/SUM(AY20:AY25)</f>
        <v>151.9948402576332</v>
      </c>
      <c r="AU26" s="34">
        <f>1/SQRT(SUM(AY20:AY25))</f>
        <v>0.11330898100261252</v>
      </c>
      <c r="AV26" s="34"/>
      <c r="AW26" s="34"/>
      <c r="AX26" s="34"/>
      <c r="AY26" s="34"/>
    </row>
    <row r="27" ht="12.75">
      <c r="B27" s="13"/>
    </row>
    <row r="28" ht="12.75">
      <c r="B28" s="5"/>
    </row>
    <row r="29" spans="1:51" ht="12.75">
      <c r="A29">
        <v>750</v>
      </c>
      <c r="B29" s="5">
        <v>8024</v>
      </c>
      <c r="C29" s="25">
        <v>674.629</v>
      </c>
      <c r="D29" s="25">
        <v>0.0008240999999999999</v>
      </c>
      <c r="E29" s="25">
        <v>1.06328</v>
      </c>
      <c r="F29" s="25">
        <v>0.0102965</v>
      </c>
      <c r="G29" s="25">
        <v>0.0096837</v>
      </c>
      <c r="I29" s="25">
        <v>1184230</v>
      </c>
      <c r="J29" s="25">
        <v>1039376</v>
      </c>
      <c r="K29" s="25">
        <v>1.13937</v>
      </c>
      <c r="M29" s="25">
        <v>78832</v>
      </c>
      <c r="N29" s="25">
        <v>11693.7</v>
      </c>
      <c r="O29" s="25">
        <v>1.00117</v>
      </c>
      <c r="P29" s="25">
        <v>133.293</v>
      </c>
      <c r="Q29" s="25">
        <v>0.5074219999999999</v>
      </c>
      <c r="S29" s="25">
        <v>85620</v>
      </c>
      <c r="T29" s="25">
        <v>9552.18</v>
      </c>
      <c r="U29" s="25">
        <v>1.00096</v>
      </c>
      <c r="V29" s="25">
        <v>144.74</v>
      </c>
      <c r="W29" s="25">
        <v>0.531534</v>
      </c>
      <c r="Y29" s="25">
        <v>83837</v>
      </c>
      <c r="Z29" s="25">
        <v>9650.67</v>
      </c>
      <c r="AA29" s="25">
        <v>1.00097</v>
      </c>
      <c r="AB29" s="25">
        <v>141.727</v>
      </c>
      <c r="AC29" s="25">
        <v>0.525241</v>
      </c>
      <c r="AE29" s="25">
        <v>78878</v>
      </c>
      <c r="AF29" s="25">
        <v>1854.29</v>
      </c>
      <c r="AG29" s="25">
        <v>1.00019</v>
      </c>
      <c r="AH29" s="25">
        <v>133.24</v>
      </c>
      <c r="AI29" s="25">
        <v>0.5229900000000001</v>
      </c>
      <c r="AK29" s="25">
        <f aca="true" t="shared" si="16" ref="AK29:AK34">(P29+V29+AB29+AH29)/4</f>
        <v>138.25</v>
      </c>
      <c r="AL29" s="25">
        <f aca="true" t="shared" si="17" ref="AL29:AL34">SQRT(Q29*Q29+W29*W29+AC29*AC29+AI29*AI29)/4</f>
        <v>0.2609360706453067</v>
      </c>
      <c r="AN29" s="25">
        <f aca="true" t="shared" si="18" ref="AN29:AN34">AK29/E29</f>
        <v>130.0221954706192</v>
      </c>
      <c r="AO29" s="25">
        <f aca="true" t="shared" si="19" ref="AO29:AO34">AL29/E29</f>
        <v>0.2454067326059991</v>
      </c>
      <c r="AQ29" s="25">
        <v>1</v>
      </c>
      <c r="AR29" s="25">
        <v>0</v>
      </c>
      <c r="AT29" s="25">
        <f aca="true" t="shared" si="20" ref="AT29:AT34">AN29*AQ29</f>
        <v>130.0221954706192</v>
      </c>
      <c r="AU29" s="25">
        <f aca="true" t="shared" si="21" ref="AU29:AU34">SQRT(AQ29*AQ29*AO29*AO29+AN29*AN29*AR29*AR29)</f>
        <v>0.2454067326059991</v>
      </c>
      <c r="AX29" s="25">
        <f aca="true" t="shared" si="22" ref="AX29:AX34">AT29/(AU29*AU29)</f>
        <v>2158.9597640753254</v>
      </c>
      <c r="AY29" s="25">
        <f aca="true" t="shared" si="23" ref="AY29:AY34">1/(AU29*AU29)</f>
        <v>16.60454783324421</v>
      </c>
    </row>
    <row r="30" spans="1:51" ht="12.75">
      <c r="A30" t="s">
        <v>13</v>
      </c>
      <c r="B30" s="5">
        <v>8025</v>
      </c>
      <c r="C30" s="25">
        <v>690.263</v>
      </c>
      <c r="D30" s="25">
        <v>0.0008240999999999999</v>
      </c>
      <c r="E30" s="25">
        <v>0.9982900000000001</v>
      </c>
      <c r="F30" s="25">
        <v>0.0101611</v>
      </c>
      <c r="G30" s="25">
        <v>0.0101785</v>
      </c>
      <c r="I30" s="25">
        <v>1139234</v>
      </c>
      <c r="J30" s="25">
        <v>1007403</v>
      </c>
      <c r="K30" s="25">
        <v>1.13086</v>
      </c>
      <c r="M30" s="25">
        <v>76604</v>
      </c>
      <c r="N30" s="25">
        <v>11107.7</v>
      </c>
      <c r="O30" s="25">
        <v>1.00111</v>
      </c>
      <c r="P30" s="25">
        <v>125.64</v>
      </c>
      <c r="Q30" s="25">
        <v>0.485378</v>
      </c>
      <c r="S30" s="25">
        <v>83227</v>
      </c>
      <c r="T30" s="25">
        <v>9059.34</v>
      </c>
      <c r="U30" s="25">
        <v>1.00091</v>
      </c>
      <c r="V30" s="25">
        <v>136.475</v>
      </c>
      <c r="W30" s="25">
        <v>0.508555</v>
      </c>
      <c r="Y30" s="25">
        <v>81091</v>
      </c>
      <c r="Z30" s="25">
        <v>9151.14</v>
      </c>
      <c r="AA30" s="25">
        <v>1.00092</v>
      </c>
      <c r="AB30" s="25">
        <v>132.974</v>
      </c>
      <c r="AC30" s="25">
        <v>0.501123</v>
      </c>
      <c r="AE30" s="25">
        <v>77036</v>
      </c>
      <c r="AF30" s="25">
        <v>1764.64</v>
      </c>
      <c r="AG30" s="25">
        <v>1.00018</v>
      </c>
      <c r="AH30" s="25">
        <v>126.231</v>
      </c>
      <c r="AI30" s="25">
        <v>0.499285</v>
      </c>
      <c r="AK30" s="25">
        <f t="shared" si="16"/>
        <v>130.32999999999998</v>
      </c>
      <c r="AL30" s="25">
        <f t="shared" si="17"/>
        <v>0.24932781674722437</v>
      </c>
      <c r="AN30" s="25">
        <f t="shared" si="18"/>
        <v>130.55324605074674</v>
      </c>
      <c r="AO30" s="25">
        <f t="shared" si="19"/>
        <v>0.24975489762215825</v>
      </c>
      <c r="AQ30" s="25">
        <v>1</v>
      </c>
      <c r="AR30" s="25">
        <v>0</v>
      </c>
      <c r="AT30" s="25">
        <f t="shared" si="20"/>
        <v>130.55324605074674</v>
      </c>
      <c r="AU30" s="25">
        <f t="shared" si="21"/>
        <v>0.24975489762215825</v>
      </c>
      <c r="AX30" s="25">
        <f t="shared" si="22"/>
        <v>2092.9538287399437</v>
      </c>
      <c r="AY30" s="25">
        <f t="shared" si="23"/>
        <v>16.031419302484455</v>
      </c>
    </row>
    <row r="31" spans="1:51" ht="12.75">
      <c r="A31" t="s">
        <v>11</v>
      </c>
      <c r="B31" s="5">
        <v>8026</v>
      </c>
      <c r="C31" s="25">
        <v>662.187</v>
      </c>
      <c r="D31" s="25">
        <v>0.0008240999999999999</v>
      </c>
      <c r="E31" s="25">
        <v>1.04931</v>
      </c>
      <c r="F31" s="25">
        <v>0.0102668</v>
      </c>
      <c r="G31" s="25">
        <v>0.0097844</v>
      </c>
      <c r="I31" s="25">
        <v>1145356</v>
      </c>
      <c r="J31" s="25">
        <v>1006665</v>
      </c>
      <c r="K31" s="25">
        <v>1.13777</v>
      </c>
      <c r="M31" s="25">
        <v>77067</v>
      </c>
      <c r="N31" s="25">
        <v>11695.5</v>
      </c>
      <c r="O31" s="25">
        <v>1.00117</v>
      </c>
      <c r="P31" s="25">
        <v>132.572</v>
      </c>
      <c r="Q31" s="25">
        <v>0.510741</v>
      </c>
      <c r="S31" s="25">
        <v>82551</v>
      </c>
      <c r="T31" s="25">
        <v>9534.35</v>
      </c>
      <c r="U31" s="25">
        <v>1.00095</v>
      </c>
      <c r="V31" s="25">
        <v>141.975</v>
      </c>
      <c r="W31" s="25">
        <v>0.5308459999999999</v>
      </c>
      <c r="Y31" s="25">
        <v>81609</v>
      </c>
      <c r="Z31" s="25">
        <v>9638.17</v>
      </c>
      <c r="AA31" s="25">
        <v>1.00096</v>
      </c>
      <c r="AB31" s="25">
        <v>140.356</v>
      </c>
      <c r="AC31" s="25">
        <v>0.527412</v>
      </c>
      <c r="AE31" s="25">
        <v>76569</v>
      </c>
      <c r="AF31" s="25">
        <v>1850.88</v>
      </c>
      <c r="AG31" s="25">
        <v>1.00019</v>
      </c>
      <c r="AH31" s="25">
        <v>131.586</v>
      </c>
      <c r="AI31" s="25">
        <v>0.52505</v>
      </c>
      <c r="AK31" s="25">
        <f t="shared" si="16"/>
        <v>136.62225</v>
      </c>
      <c r="AL31" s="25">
        <f t="shared" si="17"/>
        <v>0.2617841149020744</v>
      </c>
      <c r="AN31" s="25">
        <f t="shared" si="18"/>
        <v>130.2019898790634</v>
      </c>
      <c r="AO31" s="25">
        <f t="shared" si="19"/>
        <v>0.24948215008155306</v>
      </c>
      <c r="AQ31" s="25">
        <v>1</v>
      </c>
      <c r="AR31" s="25">
        <v>0</v>
      </c>
      <c r="AT31" s="25">
        <f t="shared" si="20"/>
        <v>130.2019898790634</v>
      </c>
      <c r="AU31" s="25">
        <f t="shared" si="21"/>
        <v>0.24948215008155306</v>
      </c>
      <c r="AX31" s="25">
        <f t="shared" si="22"/>
        <v>2091.889139365141</v>
      </c>
      <c r="AY31" s="25">
        <f t="shared" si="23"/>
        <v>16.06649131329074</v>
      </c>
    </row>
    <row r="32" spans="2:51" ht="12.75">
      <c r="B32" s="5">
        <v>8027</v>
      </c>
      <c r="C32" s="25">
        <v>694.734</v>
      </c>
      <c r="D32" s="25">
        <v>0.0008240999999999999</v>
      </c>
      <c r="E32" s="25">
        <v>0.998397</v>
      </c>
      <c r="F32" s="25">
        <v>0.0101613</v>
      </c>
      <c r="G32" s="25">
        <v>0.0101776</v>
      </c>
      <c r="I32" s="25">
        <v>1142904</v>
      </c>
      <c r="J32" s="25">
        <v>1010321</v>
      </c>
      <c r="K32" s="25">
        <v>1.13123</v>
      </c>
      <c r="M32" s="25">
        <v>76564</v>
      </c>
      <c r="N32" s="25">
        <v>11148.3</v>
      </c>
      <c r="O32" s="25">
        <v>1.00112</v>
      </c>
      <c r="P32" s="25">
        <v>124.807</v>
      </c>
      <c r="Q32" s="25">
        <v>0.48217899999999997</v>
      </c>
      <c r="S32" s="25">
        <v>82644</v>
      </c>
      <c r="T32" s="25">
        <v>9102.55</v>
      </c>
      <c r="U32" s="25">
        <v>1.00091</v>
      </c>
      <c r="V32" s="25">
        <v>134.691</v>
      </c>
      <c r="W32" s="25">
        <v>0.503334</v>
      </c>
      <c r="Y32" s="25">
        <v>81110</v>
      </c>
      <c r="Z32" s="25">
        <v>9187.06</v>
      </c>
      <c r="AA32" s="25">
        <v>1.00092</v>
      </c>
      <c r="AB32" s="25">
        <v>132.192</v>
      </c>
      <c r="AC32" s="25">
        <v>0.498027</v>
      </c>
      <c r="AE32" s="25">
        <v>76869</v>
      </c>
      <c r="AF32" s="25">
        <v>1767.81</v>
      </c>
      <c r="AG32" s="25">
        <v>1.00018</v>
      </c>
      <c r="AH32" s="25">
        <v>125.187</v>
      </c>
      <c r="AI32" s="25">
        <v>0.496129</v>
      </c>
      <c r="AK32" s="25">
        <f t="shared" si="16"/>
        <v>129.21925</v>
      </c>
      <c r="AL32" s="25">
        <f t="shared" si="17"/>
        <v>0.2474894670696866</v>
      </c>
      <c r="AN32" s="25">
        <f t="shared" si="18"/>
        <v>129.4267210338172</v>
      </c>
      <c r="AO32" s="25">
        <f t="shared" si="19"/>
        <v>0.2478868296576278</v>
      </c>
      <c r="AQ32" s="25">
        <v>1</v>
      </c>
      <c r="AR32" s="25">
        <v>0</v>
      </c>
      <c r="AT32" s="25">
        <f t="shared" si="20"/>
        <v>129.4267210338172</v>
      </c>
      <c r="AU32" s="25">
        <f t="shared" si="21"/>
        <v>0.2478868296576278</v>
      </c>
      <c r="AX32" s="25">
        <f t="shared" si="22"/>
        <v>2106.2845514707747</v>
      </c>
      <c r="AY32" s="25">
        <f t="shared" si="23"/>
        <v>16.273954363105865</v>
      </c>
    </row>
    <row r="33" spans="2:51" ht="12.75">
      <c r="B33" s="5">
        <v>8028</v>
      </c>
      <c r="C33" s="25">
        <v>651.416</v>
      </c>
      <c r="D33" s="25">
        <v>0.0008240999999999999</v>
      </c>
      <c r="E33" s="25">
        <v>1.07097</v>
      </c>
      <c r="F33" s="25">
        <v>0.010313</v>
      </c>
      <c r="G33" s="25">
        <v>0.00962953</v>
      </c>
      <c r="I33" s="25">
        <v>1152089</v>
      </c>
      <c r="J33" s="25">
        <v>1011349</v>
      </c>
      <c r="K33" s="25">
        <v>1.13916</v>
      </c>
      <c r="M33" s="25">
        <v>77373</v>
      </c>
      <c r="N33" s="25">
        <v>11904.8</v>
      </c>
      <c r="O33" s="25">
        <v>1.00119</v>
      </c>
      <c r="P33" s="25">
        <v>135.467</v>
      </c>
      <c r="Q33" s="25">
        <v>0.5208200000000001</v>
      </c>
      <c r="S33" s="25">
        <v>83588</v>
      </c>
      <c r="T33" s="25">
        <v>9718.86</v>
      </c>
      <c r="U33" s="25">
        <v>1.00097</v>
      </c>
      <c r="V33" s="25">
        <v>146.316</v>
      </c>
      <c r="W33" s="25">
        <v>0.543939</v>
      </c>
      <c r="Y33" s="25">
        <v>81841</v>
      </c>
      <c r="Z33" s="25">
        <v>9815.07</v>
      </c>
      <c r="AA33" s="25">
        <v>1.00098</v>
      </c>
      <c r="AB33" s="25">
        <v>143.26</v>
      </c>
      <c r="AC33" s="25">
        <v>0.537474</v>
      </c>
      <c r="AE33" s="25">
        <v>77136</v>
      </c>
      <c r="AF33" s="25">
        <v>1888.84</v>
      </c>
      <c r="AG33" s="25">
        <v>1.00019</v>
      </c>
      <c r="AH33" s="25">
        <v>134.917</v>
      </c>
      <c r="AI33" s="25">
        <v>0.53522</v>
      </c>
      <c r="AK33" s="25">
        <f t="shared" si="16"/>
        <v>139.99</v>
      </c>
      <c r="AL33" s="25">
        <f t="shared" si="17"/>
        <v>0.2672150184305001</v>
      </c>
      <c r="AN33" s="25">
        <f t="shared" si="18"/>
        <v>130.71327861658125</v>
      </c>
      <c r="AO33" s="25">
        <f t="shared" si="19"/>
        <v>0.24950747306693943</v>
      </c>
      <c r="AQ33" s="25">
        <v>1</v>
      </c>
      <c r="AR33" s="25">
        <v>0</v>
      </c>
      <c r="AT33" s="25">
        <f t="shared" si="20"/>
        <v>130.71327861658125</v>
      </c>
      <c r="AU33" s="25">
        <f t="shared" si="21"/>
        <v>0.24950747306693943</v>
      </c>
      <c r="AX33" s="25">
        <f t="shared" si="22"/>
        <v>2099.677490052399</v>
      </c>
      <c r="AY33" s="25">
        <f t="shared" si="23"/>
        <v>16.063230241598813</v>
      </c>
    </row>
    <row r="34" spans="2:51" ht="12.75">
      <c r="B34" s="5">
        <v>8029</v>
      </c>
      <c r="C34" s="25">
        <v>677.994</v>
      </c>
      <c r="D34" s="25">
        <v>0.0008240999999999999</v>
      </c>
      <c r="E34" s="25">
        <v>1.01676</v>
      </c>
      <c r="F34" s="25">
        <v>0.0101989</v>
      </c>
      <c r="G34" s="25">
        <v>0.0100308</v>
      </c>
      <c r="I34" s="25">
        <v>1137722</v>
      </c>
      <c r="J34" s="25">
        <v>1004784</v>
      </c>
      <c r="K34" s="25">
        <v>1.13231</v>
      </c>
      <c r="M34" s="25">
        <v>76448</v>
      </c>
      <c r="N34" s="25">
        <v>11356.9</v>
      </c>
      <c r="O34" s="25">
        <v>1.00114</v>
      </c>
      <c r="P34" s="25">
        <v>127.819</v>
      </c>
      <c r="Q34" s="25">
        <v>0.494299</v>
      </c>
      <c r="S34" s="25">
        <v>82694</v>
      </c>
      <c r="T34" s="25">
        <v>9279.12</v>
      </c>
      <c r="U34" s="25">
        <v>1.00093</v>
      </c>
      <c r="V34" s="25">
        <v>138.234</v>
      </c>
      <c r="W34" s="25">
        <v>0.516613</v>
      </c>
      <c r="Y34" s="25">
        <v>81432</v>
      </c>
      <c r="Z34" s="25">
        <v>9363.37</v>
      </c>
      <c r="AA34" s="25">
        <v>1.00094</v>
      </c>
      <c r="AB34" s="25">
        <v>136.125</v>
      </c>
      <c r="AC34" s="25">
        <v>0.512135</v>
      </c>
      <c r="AE34" s="25">
        <v>76879</v>
      </c>
      <c r="AF34" s="25">
        <v>1802.32</v>
      </c>
      <c r="AG34" s="25">
        <v>1.00018</v>
      </c>
      <c r="AH34" s="25">
        <v>128.417</v>
      </c>
      <c r="AI34" s="25">
        <v>0.510043</v>
      </c>
      <c r="AK34" s="25">
        <f t="shared" si="16"/>
        <v>132.64875</v>
      </c>
      <c r="AL34" s="25">
        <f t="shared" si="17"/>
        <v>0.25417103164552407</v>
      </c>
      <c r="AN34" s="25">
        <f t="shared" si="18"/>
        <v>130.46220346984538</v>
      </c>
      <c r="AO34" s="25">
        <f t="shared" si="19"/>
        <v>0.24998134431480787</v>
      </c>
      <c r="AQ34" s="25">
        <v>1</v>
      </c>
      <c r="AR34" s="25">
        <v>0</v>
      </c>
      <c r="AT34" s="25">
        <f t="shared" si="20"/>
        <v>130.46220346984538</v>
      </c>
      <c r="AU34" s="25">
        <f t="shared" si="21"/>
        <v>0.24998134431480787</v>
      </c>
      <c r="AX34" s="25">
        <f t="shared" si="22"/>
        <v>2087.70682470238</v>
      </c>
      <c r="AY34" s="25">
        <f t="shared" si="23"/>
        <v>16.002388195021755</v>
      </c>
    </row>
    <row r="35" spans="2:51" s="32" customFormat="1" ht="12.75">
      <c r="B35" s="33"/>
      <c r="C35" s="34"/>
      <c r="D35" s="34"/>
      <c r="E35" s="34"/>
      <c r="F35" s="34" t="s">
        <v>77</v>
      </c>
      <c r="G35" s="34">
        <f>AVERAGE(G29:G34)</f>
        <v>0.009914088333333333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 t="s">
        <v>78</v>
      </c>
      <c r="AR35" s="34"/>
      <c r="AS35" s="34"/>
      <c r="AT35" s="34">
        <f>SUM(AX29:AX34)/SUM(AY29:AY34)</f>
        <v>130.22678354714768</v>
      </c>
      <c r="AU35" s="34">
        <f>1/SQRT(SUM(AY29:AY34))</f>
        <v>0.10151262558390985</v>
      </c>
      <c r="AV35" s="34"/>
      <c r="AW35" s="34"/>
      <c r="AX35" s="34"/>
      <c r="AY35" s="34"/>
    </row>
    <row r="36" ht="12.75">
      <c r="B36" s="13"/>
    </row>
    <row r="37" ht="12.75">
      <c r="B37" s="5"/>
    </row>
    <row r="38" spans="1:51" ht="12.75">
      <c r="A38">
        <v>625</v>
      </c>
      <c r="B38" s="5">
        <v>8032</v>
      </c>
      <c r="C38" s="25">
        <v>797.708</v>
      </c>
      <c r="D38" s="25">
        <v>0.0008240999999999999</v>
      </c>
      <c r="E38" s="25">
        <v>1.25207</v>
      </c>
      <c r="F38" s="25">
        <v>0.010726099999999999</v>
      </c>
      <c r="G38" s="25">
        <v>0.00856667</v>
      </c>
      <c r="I38" s="25">
        <v>1310105</v>
      </c>
      <c r="J38" s="25">
        <v>1159453</v>
      </c>
      <c r="K38" s="25">
        <v>1.12993</v>
      </c>
      <c r="M38" s="25">
        <v>80705</v>
      </c>
      <c r="N38" s="25">
        <v>13282.6</v>
      </c>
      <c r="O38" s="25">
        <v>1.00133</v>
      </c>
      <c r="P38" s="25">
        <v>114.469</v>
      </c>
      <c r="Q38" s="25">
        <v>0.428556</v>
      </c>
      <c r="S38" s="25">
        <v>85950</v>
      </c>
      <c r="T38" s="25">
        <v>10239.2</v>
      </c>
      <c r="U38" s="25">
        <v>1.00102</v>
      </c>
      <c r="V38" s="25">
        <v>121.871</v>
      </c>
      <c r="W38" s="25">
        <v>0.44379199999999996</v>
      </c>
      <c r="Y38" s="25">
        <v>84967</v>
      </c>
      <c r="Z38" s="25">
        <v>10975.5</v>
      </c>
      <c r="AA38" s="25">
        <v>1.0011</v>
      </c>
      <c r="AB38" s="25">
        <v>120.486</v>
      </c>
      <c r="AC38" s="25">
        <v>0.440969</v>
      </c>
      <c r="AE38" s="25">
        <v>80976</v>
      </c>
      <c r="AF38" s="25">
        <v>2149.08</v>
      </c>
      <c r="AG38" s="25">
        <v>1.00021</v>
      </c>
      <c r="AH38" s="25">
        <v>114.725</v>
      </c>
      <c r="AI38" s="25">
        <v>0.439517</v>
      </c>
      <c r="AK38" s="25">
        <f aca="true" t="shared" si="24" ref="AK38:AK43">(P38+V38+AB38+AH38)/4</f>
        <v>117.88774999999998</v>
      </c>
      <c r="AL38" s="25">
        <f aca="true" t="shared" si="25" ref="AL38:AL43">SQRT(Q38*Q38+W38*W38+AC38*AC38+AI38*AI38)/4</f>
        <v>0.21912331526020912</v>
      </c>
      <c r="AN38" s="25">
        <f aca="true" t="shared" si="26" ref="AN38:AN43">AK38/E38</f>
        <v>94.15428051147299</v>
      </c>
      <c r="AO38" s="25">
        <f aca="true" t="shared" si="27" ref="AO38:AO43">AL38/E38</f>
        <v>0.17500883757314617</v>
      </c>
      <c r="AQ38" s="25">
        <v>1</v>
      </c>
      <c r="AR38" s="25">
        <v>0</v>
      </c>
      <c r="AT38" s="25">
        <f aca="true" t="shared" si="28" ref="AT38:AT43">AN38*AQ38</f>
        <v>94.15428051147299</v>
      </c>
      <c r="AU38" s="25">
        <f aca="true" t="shared" si="29" ref="AU38:AU43">SQRT(AQ38*AQ38*AO38*AO38+AN38*AN38*AR38*AR38)</f>
        <v>0.17500883757314617</v>
      </c>
      <c r="AX38" s="25">
        <f aca="true" t="shared" si="30" ref="AX38:AX43">AT38/(AU38*AU38)</f>
        <v>3074.1149900652003</v>
      </c>
      <c r="AY38" s="25">
        <f aca="true" t="shared" si="31" ref="AY38:AY43">1/(AU38*AU38)</f>
        <v>32.64976348781732</v>
      </c>
    </row>
    <row r="39" spans="1:51" ht="12.75">
      <c r="A39" t="s">
        <v>14</v>
      </c>
      <c r="B39" s="5">
        <v>8033</v>
      </c>
      <c r="C39" s="25">
        <v>718.999</v>
      </c>
      <c r="D39" s="25">
        <v>0.0008240999999999999</v>
      </c>
      <c r="E39" s="25">
        <v>1.19765</v>
      </c>
      <c r="F39" s="25">
        <v>0.0105969</v>
      </c>
      <c r="G39" s="25">
        <v>0.008848130000000001</v>
      </c>
      <c r="I39" s="25">
        <v>1129979</v>
      </c>
      <c r="J39" s="25">
        <v>1005076</v>
      </c>
      <c r="K39" s="25">
        <v>1.12427</v>
      </c>
      <c r="M39" s="25">
        <v>69654</v>
      </c>
      <c r="N39" s="25">
        <v>12839.1</v>
      </c>
      <c r="O39" s="25">
        <v>1.00129</v>
      </c>
      <c r="P39" s="25">
        <v>109.055</v>
      </c>
      <c r="Q39" s="25">
        <v>0.43943499999999996</v>
      </c>
      <c r="S39" s="25">
        <v>74934</v>
      </c>
      <c r="T39" s="25">
        <v>9903.59</v>
      </c>
      <c r="U39" s="25">
        <v>1.00099</v>
      </c>
      <c r="V39" s="25">
        <v>117.288</v>
      </c>
      <c r="W39" s="25">
        <v>0.45764699999999997</v>
      </c>
      <c r="Y39" s="25">
        <v>73644</v>
      </c>
      <c r="Z39" s="25">
        <v>10622</v>
      </c>
      <c r="AA39" s="25">
        <v>1.00106</v>
      </c>
      <c r="AB39" s="25">
        <v>115.277</v>
      </c>
      <c r="AC39" s="25">
        <v>0.453241</v>
      </c>
      <c r="AE39" s="25">
        <v>69105</v>
      </c>
      <c r="AF39" s="25">
        <v>2078.03</v>
      </c>
      <c r="AG39" s="25">
        <v>1.00021</v>
      </c>
      <c r="AH39" s="25">
        <v>108.079</v>
      </c>
      <c r="AI39" s="25">
        <v>0.451347</v>
      </c>
      <c r="AK39" s="25">
        <f t="shared" si="24"/>
        <v>112.42475</v>
      </c>
      <c r="AL39" s="25">
        <f t="shared" si="25"/>
        <v>0.22523396368054707</v>
      </c>
      <c r="AN39" s="25">
        <f t="shared" si="26"/>
        <v>93.87112261512128</v>
      </c>
      <c r="AO39" s="25">
        <f t="shared" si="27"/>
        <v>0.18806326028518103</v>
      </c>
      <c r="AQ39" s="25">
        <v>1</v>
      </c>
      <c r="AR39" s="25">
        <v>0</v>
      </c>
      <c r="AT39" s="25">
        <f t="shared" si="28"/>
        <v>93.87112261512128</v>
      </c>
      <c r="AU39" s="25">
        <f t="shared" si="29"/>
        <v>0.18806326028518103</v>
      </c>
      <c r="AX39" s="25">
        <f t="shared" si="30"/>
        <v>2654.141606319488</v>
      </c>
      <c r="AY39" s="25">
        <f t="shared" si="31"/>
        <v>28.274314106177997</v>
      </c>
    </row>
    <row r="40" spans="1:51" ht="12.75">
      <c r="A40" t="s">
        <v>11</v>
      </c>
      <c r="B40" s="5">
        <v>8034</v>
      </c>
      <c r="C40" s="25">
        <v>699.544</v>
      </c>
      <c r="D40" s="25">
        <v>0.0008240999999999999</v>
      </c>
      <c r="E40" s="25">
        <v>1.2433400000000001</v>
      </c>
      <c r="F40" s="25">
        <v>0.0107052</v>
      </c>
      <c r="G40" s="25">
        <v>0.00861001</v>
      </c>
      <c r="I40" s="25">
        <v>1145556</v>
      </c>
      <c r="J40" s="25">
        <v>1013512</v>
      </c>
      <c r="K40" s="25">
        <v>1.13028</v>
      </c>
      <c r="M40" s="25">
        <v>70556</v>
      </c>
      <c r="N40" s="25">
        <v>13313</v>
      </c>
      <c r="O40" s="25">
        <v>1.00133</v>
      </c>
      <c r="P40" s="25">
        <v>114.152</v>
      </c>
      <c r="Q40" s="25">
        <v>0.45707699999999996</v>
      </c>
      <c r="S40" s="25">
        <v>75277</v>
      </c>
      <c r="T40" s="25">
        <v>10268.1</v>
      </c>
      <c r="U40" s="25">
        <v>1.00103</v>
      </c>
      <c r="V40" s="25">
        <v>121.753</v>
      </c>
      <c r="W40" s="25">
        <v>0.473805</v>
      </c>
      <c r="Y40" s="25">
        <v>74270</v>
      </c>
      <c r="Z40" s="25">
        <v>11010.2</v>
      </c>
      <c r="AA40" s="25">
        <v>1.0011</v>
      </c>
      <c r="AB40" s="25">
        <v>120.134</v>
      </c>
      <c r="AC40" s="25">
        <v>0.470273</v>
      </c>
      <c r="AE40" s="25">
        <v>70609</v>
      </c>
      <c r="AF40" s="25">
        <v>2157.69</v>
      </c>
      <c r="AG40" s="25">
        <v>1.00022</v>
      </c>
      <c r="AH40" s="25">
        <v>114.111</v>
      </c>
      <c r="AI40" s="25">
        <v>0.468657</v>
      </c>
      <c r="AK40" s="25">
        <f t="shared" si="24"/>
        <v>117.5375</v>
      </c>
      <c r="AL40" s="25">
        <f t="shared" si="25"/>
        <v>0.2337475454593053</v>
      </c>
      <c r="AN40" s="25">
        <f t="shared" si="26"/>
        <v>94.53367542265188</v>
      </c>
      <c r="AO40" s="25">
        <f t="shared" si="27"/>
        <v>0.18799969876245054</v>
      </c>
      <c r="AQ40" s="25">
        <v>1</v>
      </c>
      <c r="AR40" s="25">
        <v>0</v>
      </c>
      <c r="AT40" s="25">
        <f t="shared" si="28"/>
        <v>94.53367542265188</v>
      </c>
      <c r="AU40" s="25">
        <f t="shared" si="29"/>
        <v>0.18799969876245054</v>
      </c>
      <c r="AX40" s="25">
        <f t="shared" si="30"/>
        <v>2674.682502579645</v>
      </c>
      <c r="AY40" s="25">
        <f t="shared" si="31"/>
        <v>28.293436075783273</v>
      </c>
    </row>
    <row r="41" spans="2:51" ht="12.75">
      <c r="B41" s="5">
        <v>8035</v>
      </c>
      <c r="C41" s="25">
        <v>763.063</v>
      </c>
      <c r="D41" s="25">
        <v>0.0008240999999999999</v>
      </c>
      <c r="E41" s="25">
        <v>1.17516</v>
      </c>
      <c r="F41" s="25">
        <v>0.0105448</v>
      </c>
      <c r="G41" s="25">
        <v>0.008973</v>
      </c>
      <c r="I41" s="25">
        <v>1178690</v>
      </c>
      <c r="J41" s="25">
        <v>1049598</v>
      </c>
      <c r="K41" s="25">
        <v>1.12299</v>
      </c>
      <c r="M41" s="25">
        <v>73000</v>
      </c>
      <c r="N41" s="25">
        <v>12512.3</v>
      </c>
      <c r="O41" s="25">
        <v>1.00125</v>
      </c>
      <c r="P41" s="25">
        <v>107.568</v>
      </c>
      <c r="Q41" s="25">
        <v>0.423492</v>
      </c>
      <c r="S41" s="25">
        <v>78356</v>
      </c>
      <c r="T41" s="25">
        <v>9651.88</v>
      </c>
      <c r="U41" s="25">
        <v>1.00097</v>
      </c>
      <c r="V41" s="25">
        <v>115.427</v>
      </c>
      <c r="W41" s="25">
        <v>0.44049299999999997</v>
      </c>
      <c r="Y41" s="25">
        <v>76360</v>
      </c>
      <c r="Z41" s="25">
        <v>10358.2</v>
      </c>
      <c r="AA41" s="25">
        <v>1.00104</v>
      </c>
      <c r="AB41" s="25">
        <v>112.495</v>
      </c>
      <c r="AC41" s="25">
        <v>0.43419199999999997</v>
      </c>
      <c r="AE41" s="25">
        <v>73229</v>
      </c>
      <c r="AF41" s="25">
        <v>2029.78</v>
      </c>
      <c r="AG41" s="25">
        <v>1.0002</v>
      </c>
      <c r="AH41" s="25">
        <v>107.792</v>
      </c>
      <c r="AI41" s="25">
        <v>0.432934</v>
      </c>
      <c r="AK41" s="25">
        <f t="shared" si="24"/>
        <v>110.82050000000001</v>
      </c>
      <c r="AL41" s="25">
        <f t="shared" si="25"/>
        <v>0.2164102149756626</v>
      </c>
      <c r="AN41" s="25">
        <f t="shared" si="26"/>
        <v>94.30247796044794</v>
      </c>
      <c r="AO41" s="25">
        <f t="shared" si="27"/>
        <v>0.1841538300960402</v>
      </c>
      <c r="AQ41" s="25">
        <v>1</v>
      </c>
      <c r="AR41" s="25">
        <v>0</v>
      </c>
      <c r="AT41" s="25">
        <f t="shared" si="28"/>
        <v>94.30247796044794</v>
      </c>
      <c r="AU41" s="25">
        <f t="shared" si="29"/>
        <v>0.1841538300960402</v>
      </c>
      <c r="AX41" s="25">
        <f t="shared" si="30"/>
        <v>2780.7477400474722</v>
      </c>
      <c r="AY41" s="25">
        <f t="shared" si="31"/>
        <v>29.48753627888511</v>
      </c>
    </row>
    <row r="42" spans="2:51" ht="12.75">
      <c r="B42" s="5">
        <v>8036</v>
      </c>
      <c r="C42" s="25">
        <v>695.151</v>
      </c>
      <c r="D42" s="25">
        <v>0.0008240999999999999</v>
      </c>
      <c r="E42" s="25">
        <v>1.2512400000000001</v>
      </c>
      <c r="F42" s="25">
        <v>0.0107242</v>
      </c>
      <c r="G42" s="25">
        <v>0.00857084</v>
      </c>
      <c r="I42" s="25">
        <v>1144676</v>
      </c>
      <c r="J42" s="25">
        <v>1012382</v>
      </c>
      <c r="K42" s="25">
        <v>1.13068</v>
      </c>
      <c r="M42" s="25">
        <v>70706</v>
      </c>
      <c r="N42" s="25">
        <v>13334.9</v>
      </c>
      <c r="O42" s="25">
        <v>1.00134</v>
      </c>
      <c r="P42" s="25">
        <v>115.158</v>
      </c>
      <c r="Q42" s="25">
        <v>0.46069699999999997</v>
      </c>
      <c r="S42" s="25">
        <v>75217</v>
      </c>
      <c r="T42" s="25">
        <v>10275.5</v>
      </c>
      <c r="U42" s="25">
        <v>1.00103</v>
      </c>
      <c r="V42" s="25">
        <v>122.468</v>
      </c>
      <c r="W42" s="25">
        <v>0.47678000000000004</v>
      </c>
      <c r="Y42" s="25">
        <v>74500</v>
      </c>
      <c r="Z42" s="25">
        <v>11029.9</v>
      </c>
      <c r="AA42" s="25">
        <v>1.0011</v>
      </c>
      <c r="AB42" s="25">
        <v>121.31</v>
      </c>
      <c r="AC42" s="25">
        <v>0.47426</v>
      </c>
      <c r="AE42" s="25">
        <v>70537</v>
      </c>
      <c r="AF42" s="25">
        <v>2163.5</v>
      </c>
      <c r="AG42" s="25">
        <v>1.00022</v>
      </c>
      <c r="AH42" s="25">
        <v>114.755</v>
      </c>
      <c r="AI42" s="25">
        <v>0.47251099999999996</v>
      </c>
      <c r="AK42" s="25">
        <f t="shared" si="24"/>
        <v>118.42275000000001</v>
      </c>
      <c r="AL42" s="25">
        <f t="shared" si="25"/>
        <v>0.23555122677057955</v>
      </c>
      <c r="AN42" s="25">
        <f t="shared" si="26"/>
        <v>94.64431284166106</v>
      </c>
      <c r="AO42" s="25">
        <f t="shared" si="27"/>
        <v>0.18825423321711224</v>
      </c>
      <c r="AQ42" s="25">
        <v>1</v>
      </c>
      <c r="AR42" s="25">
        <v>0</v>
      </c>
      <c r="AT42" s="25">
        <f t="shared" si="28"/>
        <v>94.64431284166106</v>
      </c>
      <c r="AU42" s="25">
        <f t="shared" si="29"/>
        <v>0.18825423321711224</v>
      </c>
      <c r="AX42" s="25">
        <f t="shared" si="30"/>
        <v>2670.576485729977</v>
      </c>
      <c r="AY42" s="25">
        <f t="shared" si="31"/>
        <v>28.2169779202457</v>
      </c>
    </row>
    <row r="43" spans="2:51" ht="12.75">
      <c r="B43" s="5">
        <v>8037</v>
      </c>
      <c r="C43" s="25">
        <v>723.598</v>
      </c>
      <c r="D43" s="25">
        <v>0.0008240999999999999</v>
      </c>
      <c r="E43" s="25">
        <v>1.19129</v>
      </c>
      <c r="F43" s="25">
        <v>0.010582099999999999</v>
      </c>
      <c r="G43" s="25">
        <v>0.00888291</v>
      </c>
      <c r="I43" s="25">
        <v>1134821</v>
      </c>
      <c r="J43" s="25">
        <v>1009333</v>
      </c>
      <c r="K43" s="25">
        <v>1.12433</v>
      </c>
      <c r="M43" s="25">
        <v>70125</v>
      </c>
      <c r="N43" s="25">
        <v>12861.1</v>
      </c>
      <c r="O43" s="25">
        <v>1.00129</v>
      </c>
      <c r="P43" s="25">
        <v>109.101</v>
      </c>
      <c r="Q43" s="25">
        <v>0.438202</v>
      </c>
      <c r="S43" s="25">
        <v>75210</v>
      </c>
      <c r="T43" s="25">
        <v>9922.59</v>
      </c>
      <c r="U43" s="25">
        <v>1.00099</v>
      </c>
      <c r="V43" s="25">
        <v>116.978</v>
      </c>
      <c r="W43" s="25">
        <v>0.45558299999999996</v>
      </c>
      <c r="Y43" s="25">
        <v>73806</v>
      </c>
      <c r="Z43" s="25">
        <v>10629.4</v>
      </c>
      <c r="AA43" s="25">
        <v>1.00106</v>
      </c>
      <c r="AB43" s="25">
        <v>114.802</v>
      </c>
      <c r="AC43" s="25">
        <v>0.450822</v>
      </c>
      <c r="AE43" s="25">
        <v>70293</v>
      </c>
      <c r="AF43" s="25">
        <v>2086.1</v>
      </c>
      <c r="AG43" s="25">
        <v>1.00021</v>
      </c>
      <c r="AH43" s="25">
        <v>109.244</v>
      </c>
      <c r="AI43" s="25">
        <v>0.449326</v>
      </c>
      <c r="AK43" s="25">
        <f t="shared" si="24"/>
        <v>112.53125</v>
      </c>
      <c r="AL43" s="25">
        <f t="shared" si="25"/>
        <v>0.22426424044152135</v>
      </c>
      <c r="AN43" s="25">
        <f t="shared" si="26"/>
        <v>94.46167599828757</v>
      </c>
      <c r="AO43" s="25">
        <f t="shared" si="27"/>
        <v>0.18825327203411543</v>
      </c>
      <c r="AQ43" s="25">
        <v>1</v>
      </c>
      <c r="AR43" s="25">
        <v>0</v>
      </c>
      <c r="AT43" s="25">
        <f t="shared" si="28"/>
        <v>94.46167599828757</v>
      </c>
      <c r="AU43" s="25">
        <f t="shared" si="29"/>
        <v>0.18825327203411543</v>
      </c>
      <c r="AX43" s="25">
        <f t="shared" si="30"/>
        <v>2665.450244240496</v>
      </c>
      <c r="AY43" s="25">
        <f t="shared" si="31"/>
        <v>28.217266061305285</v>
      </c>
    </row>
    <row r="44" spans="2:51" s="32" customFormat="1" ht="12.75">
      <c r="B44" s="33"/>
      <c r="C44" s="34"/>
      <c r="D44" s="34"/>
      <c r="E44" s="34"/>
      <c r="F44" s="34" t="s">
        <v>77</v>
      </c>
      <c r="G44" s="34">
        <f>AVERAGE(G38:G43)</f>
        <v>0.008741926666666667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 t="s">
        <v>78</v>
      </c>
      <c r="AR44" s="34"/>
      <c r="AS44" s="34"/>
      <c r="AT44" s="34">
        <f>SUM(AX38:AX43)/SUM(AY38:AY43)</f>
        <v>94.32328518787257</v>
      </c>
      <c r="AU44" s="34">
        <f>1/SQRT(SUM(AY38:AY43))</f>
        <v>0.07556282788859989</v>
      </c>
      <c r="AV44" s="34"/>
      <c r="AW44" s="34"/>
      <c r="AX44" s="34"/>
      <c r="AY44" s="34"/>
    </row>
    <row r="45" ht="12.75">
      <c r="B45" s="13"/>
    </row>
    <row r="46" ht="12.75">
      <c r="B46" s="5"/>
    </row>
    <row r="47" spans="1:51" ht="12.75">
      <c r="A47">
        <v>500</v>
      </c>
      <c r="B47" s="5">
        <v>8040</v>
      </c>
      <c r="C47" s="25">
        <v>1075.95</v>
      </c>
      <c r="D47" s="25">
        <v>0.0008240999999999999</v>
      </c>
      <c r="E47" s="25">
        <v>1.40687</v>
      </c>
      <c r="F47" s="25">
        <v>0.0111153</v>
      </c>
      <c r="G47" s="25">
        <v>0.00790076</v>
      </c>
      <c r="I47" s="25">
        <v>1650333</v>
      </c>
      <c r="J47" s="25">
        <v>1471946</v>
      </c>
      <c r="K47" s="25">
        <v>1.12119</v>
      </c>
      <c r="M47" s="25">
        <v>94552</v>
      </c>
      <c r="N47" s="25">
        <v>14830.1</v>
      </c>
      <c r="O47" s="25">
        <v>1.00149</v>
      </c>
      <c r="P47" s="25">
        <v>98.6738</v>
      </c>
      <c r="Q47" s="25">
        <v>0.339838</v>
      </c>
      <c r="S47" s="25">
        <v>100230</v>
      </c>
      <c r="T47" s="25">
        <v>10868.3</v>
      </c>
      <c r="U47" s="25">
        <v>1.00109</v>
      </c>
      <c r="V47" s="25">
        <v>104.558</v>
      </c>
      <c r="W47" s="25">
        <v>0.35089000000000004</v>
      </c>
      <c r="Y47" s="25">
        <v>98902</v>
      </c>
      <c r="Z47" s="25">
        <v>11936.3</v>
      </c>
      <c r="AA47" s="25">
        <v>1.0012</v>
      </c>
      <c r="AB47" s="25">
        <v>103.184</v>
      </c>
      <c r="AC47" s="25">
        <v>0.348332</v>
      </c>
      <c r="AE47" s="25">
        <v>95002</v>
      </c>
      <c r="AF47" s="25">
        <v>2237.5</v>
      </c>
      <c r="AG47" s="25">
        <v>1.00022</v>
      </c>
      <c r="AH47" s="25">
        <v>99.0185</v>
      </c>
      <c r="AI47" s="25">
        <v>0.347388</v>
      </c>
      <c r="AK47" s="25">
        <f aca="true" t="shared" si="32" ref="AK47:AK52">(P47+V47+AB47+AH47)/4</f>
        <v>101.358575</v>
      </c>
      <c r="AL47" s="25">
        <f aca="true" t="shared" si="33" ref="AL47:AL52">SQRT(Q47*Q47+W47*W47+AC47*AC47+AI47*AI47)/4</f>
        <v>0.17331821584732515</v>
      </c>
      <c r="AN47" s="25">
        <f aca="true" t="shared" si="34" ref="AN47:AN52">AK47/E47</f>
        <v>72.04544485275825</v>
      </c>
      <c r="AO47" s="25">
        <f aca="true" t="shared" si="35" ref="AO47:AO52">AL47/E47</f>
        <v>0.12319419409563438</v>
      </c>
      <c r="AQ47" s="25">
        <v>1</v>
      </c>
      <c r="AR47" s="25">
        <v>0</v>
      </c>
      <c r="AT47" s="25">
        <f aca="true" t="shared" si="36" ref="AT47:AT52">AN47*AQ47</f>
        <v>72.04544485275825</v>
      </c>
      <c r="AU47" s="25">
        <f aca="true" t="shared" si="37" ref="AU47:AU52">SQRT(AQ47*AQ47*AO47*AO47+AN47*AN47*AR47*AR47)</f>
        <v>0.12319419409563438</v>
      </c>
      <c r="AX47" s="25">
        <f aca="true" t="shared" si="38" ref="AX47:AX52">AT47/(AU47*AU47)</f>
        <v>4747.0744788614475</v>
      </c>
      <c r="AY47" s="25">
        <f aca="true" t="shared" si="39" ref="AY47:AY52">1/(AU47*AU47)</f>
        <v>65.89000163109834</v>
      </c>
    </row>
    <row r="48" spans="1:51" ht="12.75">
      <c r="A48" t="s">
        <v>15</v>
      </c>
      <c r="B48" s="5">
        <v>8041</v>
      </c>
      <c r="C48" s="25">
        <v>760.337</v>
      </c>
      <c r="D48" s="25">
        <v>0.0008240999999999999</v>
      </c>
      <c r="E48" s="25">
        <v>1.35523</v>
      </c>
      <c r="F48" s="25">
        <v>0.0109822</v>
      </c>
      <c r="G48" s="25">
        <v>0.008103550000000001</v>
      </c>
      <c r="I48" s="25">
        <v>1124390</v>
      </c>
      <c r="J48" s="25">
        <v>1005849</v>
      </c>
      <c r="K48" s="25">
        <v>1.11785</v>
      </c>
      <c r="M48" s="25">
        <v>64830</v>
      </c>
      <c r="N48" s="25">
        <v>14435.2</v>
      </c>
      <c r="O48" s="25">
        <v>1.00145</v>
      </c>
      <c r="P48" s="25">
        <v>95.4512</v>
      </c>
      <c r="Q48" s="25">
        <v>0.39711</v>
      </c>
      <c r="S48" s="25">
        <v>68807</v>
      </c>
      <c r="T48" s="25">
        <v>10589.1</v>
      </c>
      <c r="U48" s="25">
        <v>1.00106</v>
      </c>
      <c r="V48" s="25">
        <v>101.268</v>
      </c>
      <c r="W48" s="25">
        <v>0.410315</v>
      </c>
      <c r="Y48" s="25">
        <v>67693</v>
      </c>
      <c r="Z48" s="25">
        <v>11625.8</v>
      </c>
      <c r="AA48" s="25">
        <v>1.00116</v>
      </c>
      <c r="AB48" s="25">
        <v>99.6384</v>
      </c>
      <c r="AC48" s="25">
        <v>0.406644</v>
      </c>
      <c r="AE48" s="25">
        <v>64548</v>
      </c>
      <c r="AF48" s="25">
        <v>2177.96</v>
      </c>
      <c r="AG48" s="25">
        <v>1.00022</v>
      </c>
      <c r="AH48" s="25">
        <v>94.9195</v>
      </c>
      <c r="AI48" s="25">
        <v>0.40538199999999996</v>
      </c>
      <c r="AK48" s="25">
        <f t="shared" si="32"/>
        <v>97.819275</v>
      </c>
      <c r="AL48" s="25">
        <f t="shared" si="33"/>
        <v>0.2024457736013832</v>
      </c>
      <c r="AN48" s="25">
        <f t="shared" si="34"/>
        <v>72.1790950613549</v>
      </c>
      <c r="AO48" s="25">
        <f t="shared" si="35"/>
        <v>0.14938111877790722</v>
      </c>
      <c r="AQ48" s="25">
        <v>1</v>
      </c>
      <c r="AR48" s="25">
        <v>0</v>
      </c>
      <c r="AT48" s="25">
        <f t="shared" si="36"/>
        <v>72.1790950613549</v>
      </c>
      <c r="AU48" s="25">
        <f t="shared" si="37"/>
        <v>0.14938111877790722</v>
      </c>
      <c r="AX48" s="25">
        <f t="shared" si="38"/>
        <v>3234.5957931206735</v>
      </c>
      <c r="AY48" s="25">
        <f t="shared" si="39"/>
        <v>44.81347113552958</v>
      </c>
    </row>
    <row r="49" spans="1:51" ht="12.75">
      <c r="A49" t="s">
        <v>11</v>
      </c>
      <c r="B49" s="5">
        <v>8042</v>
      </c>
      <c r="C49" s="25">
        <v>738.774</v>
      </c>
      <c r="D49" s="25">
        <v>0.0008240999999999999</v>
      </c>
      <c r="E49" s="25">
        <v>1.39734</v>
      </c>
      <c r="F49" s="25">
        <v>0.0110907</v>
      </c>
      <c r="G49" s="25">
        <v>0.00793704</v>
      </c>
      <c r="I49" s="25">
        <v>1126666</v>
      </c>
      <c r="J49" s="25">
        <v>1005257</v>
      </c>
      <c r="K49" s="25">
        <v>1.12077</v>
      </c>
      <c r="M49" s="25">
        <v>64615</v>
      </c>
      <c r="N49" s="25">
        <v>14712.1</v>
      </c>
      <c r="O49" s="25">
        <v>1.00147</v>
      </c>
      <c r="P49" s="25">
        <v>98.1702</v>
      </c>
      <c r="Q49" s="25">
        <v>0.40901299999999996</v>
      </c>
      <c r="S49" s="25">
        <v>69220</v>
      </c>
      <c r="T49" s="25">
        <v>10797.1</v>
      </c>
      <c r="U49" s="25">
        <v>1.00108</v>
      </c>
      <c r="V49" s="25">
        <v>105.125</v>
      </c>
      <c r="W49" s="25">
        <v>0.424803</v>
      </c>
      <c r="Y49" s="25">
        <v>67498</v>
      </c>
      <c r="Z49" s="25">
        <v>11836.9</v>
      </c>
      <c r="AA49" s="25">
        <v>1.00119</v>
      </c>
      <c r="AB49" s="25">
        <v>102.521</v>
      </c>
      <c r="AC49" s="25">
        <v>0.41892799999999997</v>
      </c>
      <c r="AE49" s="25">
        <v>64373</v>
      </c>
      <c r="AF49" s="25">
        <v>2219.31</v>
      </c>
      <c r="AG49" s="25">
        <v>1.00022</v>
      </c>
      <c r="AH49" s="25">
        <v>97.6803</v>
      </c>
      <c r="AI49" s="25">
        <v>0.417632</v>
      </c>
      <c r="AK49" s="25">
        <f t="shared" si="32"/>
        <v>100.87412499999999</v>
      </c>
      <c r="AL49" s="25">
        <f t="shared" si="33"/>
        <v>0.20881606433444003</v>
      </c>
      <c r="AN49" s="25">
        <f t="shared" si="34"/>
        <v>72.19010763307426</v>
      </c>
      <c r="AO49" s="25">
        <f t="shared" si="35"/>
        <v>0.1494382643697597</v>
      </c>
      <c r="AQ49" s="25">
        <v>1</v>
      </c>
      <c r="AR49" s="25">
        <v>0</v>
      </c>
      <c r="AT49" s="25">
        <f t="shared" si="36"/>
        <v>72.19010763307426</v>
      </c>
      <c r="AU49" s="25">
        <f t="shared" si="37"/>
        <v>0.1494382643697597</v>
      </c>
      <c r="AX49" s="25">
        <f t="shared" si="38"/>
        <v>3232.615564158764</v>
      </c>
      <c r="AY49" s="25">
        <f t="shared" si="39"/>
        <v>44.77920410632169</v>
      </c>
    </row>
    <row r="50" spans="2:51" ht="12.75">
      <c r="B50" s="5">
        <v>8043</v>
      </c>
      <c r="C50" s="25">
        <v>792.78</v>
      </c>
      <c r="D50" s="25">
        <v>0.0008240999999999999</v>
      </c>
      <c r="E50" s="25">
        <v>1.31019</v>
      </c>
      <c r="F50" s="25">
        <v>0.010868599999999999</v>
      </c>
      <c r="G50" s="25">
        <v>0.00829543</v>
      </c>
      <c r="I50" s="25">
        <v>1131288</v>
      </c>
      <c r="J50" s="25">
        <v>1015794</v>
      </c>
      <c r="K50" s="25">
        <v>1.1137</v>
      </c>
      <c r="M50" s="25">
        <v>64845</v>
      </c>
      <c r="N50" s="25">
        <v>13906.6</v>
      </c>
      <c r="O50" s="25">
        <v>1.00139</v>
      </c>
      <c r="P50" s="25">
        <v>91.2211</v>
      </c>
      <c r="Q50" s="25">
        <v>0.379307</v>
      </c>
      <c r="S50" s="25">
        <v>69546</v>
      </c>
      <c r="T50" s="25">
        <v>10200.9</v>
      </c>
      <c r="U50" s="25">
        <v>1.00102</v>
      </c>
      <c r="V50" s="25">
        <v>97.798</v>
      </c>
      <c r="W50" s="25">
        <v>0.39420499999999997</v>
      </c>
      <c r="Y50" s="25">
        <v>67987</v>
      </c>
      <c r="Z50" s="25">
        <v>11196.6</v>
      </c>
      <c r="AA50" s="25">
        <v>1.00112</v>
      </c>
      <c r="AB50" s="25">
        <v>95.6152</v>
      </c>
      <c r="AC50" s="25">
        <v>0.389297</v>
      </c>
      <c r="AE50" s="25">
        <v>65642</v>
      </c>
      <c r="AF50" s="25">
        <v>2102.94</v>
      </c>
      <c r="AG50" s="25">
        <v>1.00021</v>
      </c>
      <c r="AH50" s="25">
        <v>92.2333</v>
      </c>
      <c r="AI50" s="25">
        <v>0.38836299999999996</v>
      </c>
      <c r="AK50" s="25">
        <f t="shared" si="32"/>
        <v>94.2169</v>
      </c>
      <c r="AL50" s="25">
        <f t="shared" si="33"/>
        <v>0.193915148365851</v>
      </c>
      <c r="AN50" s="25">
        <f t="shared" si="34"/>
        <v>71.91086788939009</v>
      </c>
      <c r="AO50" s="25">
        <f t="shared" si="35"/>
        <v>0.14800536438673093</v>
      </c>
      <c r="AQ50" s="25">
        <v>1</v>
      </c>
      <c r="AR50" s="25">
        <v>0</v>
      </c>
      <c r="AT50" s="25">
        <f t="shared" si="36"/>
        <v>71.91086788939009</v>
      </c>
      <c r="AU50" s="25">
        <f t="shared" si="37"/>
        <v>0.14800536438673093</v>
      </c>
      <c r="AX50" s="25">
        <f t="shared" si="38"/>
        <v>3282.763661013116</v>
      </c>
      <c r="AY50" s="25">
        <f t="shared" si="39"/>
        <v>45.650452530520255</v>
      </c>
    </row>
    <row r="51" spans="2:51" ht="12.75">
      <c r="B51" s="5">
        <v>8044</v>
      </c>
      <c r="C51" s="25">
        <v>1082.13</v>
      </c>
      <c r="D51" s="25">
        <v>0.0008240999999999999</v>
      </c>
      <c r="E51" s="25">
        <v>1.41835</v>
      </c>
      <c r="F51" s="25">
        <v>0.0111454</v>
      </c>
      <c r="G51" s="25">
        <v>0.00785805</v>
      </c>
      <c r="I51" s="25">
        <v>1669599</v>
      </c>
      <c r="J51" s="25">
        <v>1487878</v>
      </c>
      <c r="K51" s="25">
        <v>1.12213</v>
      </c>
      <c r="M51" s="25">
        <v>95363</v>
      </c>
      <c r="N51" s="25">
        <v>15114.3</v>
      </c>
      <c r="O51" s="25">
        <v>1.00151</v>
      </c>
      <c r="P51" s="25">
        <v>99.0383</v>
      </c>
      <c r="Q51" s="25">
        <v>0.339592</v>
      </c>
      <c r="S51" s="25">
        <v>101405</v>
      </c>
      <c r="T51" s="25">
        <v>11093.4</v>
      </c>
      <c r="U51" s="25">
        <v>1.00111</v>
      </c>
      <c r="V51" s="25">
        <v>105.271</v>
      </c>
      <c r="W51" s="25">
        <v>0.35124000000000005</v>
      </c>
      <c r="Y51" s="25">
        <v>99308</v>
      </c>
      <c r="Z51" s="25">
        <v>12174.3</v>
      </c>
      <c r="AA51" s="25">
        <v>1.00122</v>
      </c>
      <c r="AB51" s="25">
        <v>103.105</v>
      </c>
      <c r="AC51" s="25">
        <v>0.34721599999999997</v>
      </c>
      <c r="AE51" s="25">
        <v>95819</v>
      </c>
      <c r="AF51" s="25">
        <v>2284.63</v>
      </c>
      <c r="AG51" s="25">
        <v>1.00023</v>
      </c>
      <c r="AH51" s="25">
        <v>99.3842</v>
      </c>
      <c r="AI51" s="25">
        <v>0.346361</v>
      </c>
      <c r="AK51" s="25">
        <f t="shared" si="32"/>
        <v>101.69962500000001</v>
      </c>
      <c r="AL51" s="25">
        <f t="shared" si="33"/>
        <v>0.17306378106080572</v>
      </c>
      <c r="AN51" s="25">
        <f t="shared" si="34"/>
        <v>71.7027708252547</v>
      </c>
      <c r="AO51" s="25">
        <f t="shared" si="35"/>
        <v>0.12201768326633462</v>
      </c>
      <c r="AQ51" s="25">
        <v>1</v>
      </c>
      <c r="AR51" s="25">
        <v>0</v>
      </c>
      <c r="AT51" s="25">
        <f t="shared" si="36"/>
        <v>71.7027708252547</v>
      </c>
      <c r="AU51" s="25">
        <f t="shared" si="37"/>
        <v>0.12201768326633462</v>
      </c>
      <c r="AX51" s="25">
        <f t="shared" si="38"/>
        <v>4816.043365706422</v>
      </c>
      <c r="AY51" s="25">
        <f t="shared" si="39"/>
        <v>67.16676789860044</v>
      </c>
    </row>
    <row r="52" spans="2:51" ht="12.75">
      <c r="B52" s="5">
        <v>8045</v>
      </c>
      <c r="C52" s="25">
        <v>771.112</v>
      </c>
      <c r="D52" s="25">
        <v>0.0008240999999999999</v>
      </c>
      <c r="E52" s="25">
        <v>1.33422</v>
      </c>
      <c r="F52" s="25">
        <v>0.0109289</v>
      </c>
      <c r="G52" s="25">
        <v>0.00819121</v>
      </c>
      <c r="I52" s="25">
        <v>1120134</v>
      </c>
      <c r="J52" s="25">
        <v>1004304</v>
      </c>
      <c r="K52" s="25">
        <v>1.11533</v>
      </c>
      <c r="M52" s="25">
        <v>64273</v>
      </c>
      <c r="N52" s="25">
        <v>14115.3</v>
      </c>
      <c r="O52" s="25">
        <v>1.00141</v>
      </c>
      <c r="P52" s="25">
        <v>93.0957</v>
      </c>
      <c r="Q52" s="25">
        <v>0.388858</v>
      </c>
      <c r="S52" s="25">
        <v>68961</v>
      </c>
      <c r="T52" s="25">
        <v>10365.5</v>
      </c>
      <c r="U52" s="25">
        <v>1.00104</v>
      </c>
      <c r="V52" s="25">
        <v>99.8485</v>
      </c>
      <c r="W52" s="25">
        <v>0.404225</v>
      </c>
      <c r="Y52" s="25">
        <v>67831</v>
      </c>
      <c r="Z52" s="25">
        <v>11366.2</v>
      </c>
      <c r="AA52" s="25">
        <v>1.00114</v>
      </c>
      <c r="AB52" s="25">
        <v>98.2222</v>
      </c>
      <c r="AC52" s="25">
        <v>0.400561</v>
      </c>
      <c r="AE52" s="25">
        <v>64348</v>
      </c>
      <c r="AF52" s="25">
        <v>2134.58</v>
      </c>
      <c r="AG52" s="25">
        <v>1.00021</v>
      </c>
      <c r="AH52" s="25">
        <v>93.0926</v>
      </c>
      <c r="AI52" s="25">
        <v>0.399207</v>
      </c>
      <c r="AK52" s="25">
        <f t="shared" si="32"/>
        <v>96.06475</v>
      </c>
      <c r="AL52" s="25">
        <f t="shared" si="33"/>
        <v>0.19912680293581148</v>
      </c>
      <c r="AN52" s="25">
        <f t="shared" si="34"/>
        <v>72.00068204643912</v>
      </c>
      <c r="AO52" s="25">
        <f t="shared" si="35"/>
        <v>0.14924585370914203</v>
      </c>
      <c r="AQ52" s="25">
        <v>1</v>
      </c>
      <c r="AR52" s="25">
        <v>0</v>
      </c>
      <c r="AT52" s="25">
        <f t="shared" si="36"/>
        <v>72.00068204643912</v>
      </c>
      <c r="AU52" s="25">
        <f t="shared" si="37"/>
        <v>0.14924585370914203</v>
      </c>
      <c r="AX52" s="25">
        <f t="shared" si="38"/>
        <v>3232.4518266363325</v>
      </c>
      <c r="AY52" s="25">
        <f t="shared" si="39"/>
        <v>44.89473897693719</v>
      </c>
    </row>
    <row r="53" spans="2:51" s="32" customFormat="1" ht="12.75">
      <c r="B53" s="33"/>
      <c r="C53" s="34"/>
      <c r="D53" s="34"/>
      <c r="E53" s="34"/>
      <c r="F53" s="34" t="s">
        <v>77</v>
      </c>
      <c r="G53" s="34">
        <f>AVERAGE(G47:G52)</f>
        <v>0.008047673333333333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 t="s">
        <v>78</v>
      </c>
      <c r="AR53" s="34"/>
      <c r="AS53" s="34"/>
      <c r="AT53" s="34">
        <f>SUM(AX47:AX52)/SUM(AY47:AY52)</f>
        <v>71.98573052640724</v>
      </c>
      <c r="AU53" s="34">
        <f>1/SQRT(SUM(AY47:AY52))</f>
        <v>0.05650577581660259</v>
      </c>
      <c r="AV53" s="34"/>
      <c r="AW53" s="34"/>
      <c r="AX53" s="34"/>
      <c r="AY53" s="34"/>
    </row>
    <row r="54" ht="12.75">
      <c r="B54" s="13"/>
    </row>
    <row r="55" ht="12.75">
      <c r="B55" s="5"/>
    </row>
    <row r="56" spans="1:51" ht="12.75">
      <c r="A56">
        <v>350</v>
      </c>
      <c r="B56" s="5">
        <v>8048</v>
      </c>
      <c r="C56" s="25">
        <v>638.766</v>
      </c>
      <c r="D56" s="25">
        <v>0.0008240999999999999</v>
      </c>
      <c r="E56" s="25">
        <v>1.79801</v>
      </c>
      <c r="F56" s="25">
        <v>0.0122256</v>
      </c>
      <c r="G56" s="25">
        <v>0.00679949</v>
      </c>
      <c r="I56" s="25">
        <v>1152576</v>
      </c>
      <c r="J56" s="25">
        <v>1007822</v>
      </c>
      <c r="K56" s="25">
        <v>1.14363</v>
      </c>
      <c r="M56" s="25">
        <v>58516</v>
      </c>
      <c r="N56" s="25">
        <v>18774.8</v>
      </c>
      <c r="O56" s="25">
        <v>1.00188</v>
      </c>
      <c r="P56" s="25">
        <v>104.963</v>
      </c>
      <c r="Q56" s="25">
        <v>0.45690899999999995</v>
      </c>
      <c r="S56" s="25">
        <v>62122</v>
      </c>
      <c r="T56" s="25">
        <v>13304.2</v>
      </c>
      <c r="U56" s="25">
        <v>1.00133</v>
      </c>
      <c r="V56" s="25">
        <v>111.37</v>
      </c>
      <c r="W56" s="25">
        <v>0.47194</v>
      </c>
      <c r="Y56" s="25">
        <v>61097</v>
      </c>
      <c r="Z56" s="25">
        <v>15066.8</v>
      </c>
      <c r="AA56" s="25">
        <v>1.00151</v>
      </c>
      <c r="AB56" s="25">
        <v>109.552</v>
      </c>
      <c r="AC56" s="25">
        <v>0.467713</v>
      </c>
      <c r="AE56" s="25">
        <v>58819</v>
      </c>
      <c r="AF56" s="25">
        <v>2823.18</v>
      </c>
      <c r="AG56" s="25">
        <v>1.00028</v>
      </c>
      <c r="AH56" s="25">
        <v>105.338</v>
      </c>
      <c r="AI56" s="25">
        <v>0.466536</v>
      </c>
      <c r="AK56" s="25">
        <f aca="true" t="shared" si="40" ref="AK56:AK61">(P56+V56+AB56+AH56)/4</f>
        <v>107.80574999999999</v>
      </c>
      <c r="AL56" s="25">
        <f aca="true" t="shared" si="41" ref="AL56:AL61">SQRT(Q56*Q56+W56*W56+AC56*AC56+AI56*AI56)/4</f>
        <v>0.2329034788740284</v>
      </c>
      <c r="AN56" s="25">
        <f aca="true" t="shared" si="42" ref="AN56:AN61">AK56/E56</f>
        <v>59.95837064309986</v>
      </c>
      <c r="AO56" s="25">
        <f aca="true" t="shared" si="43" ref="AO56:AO61">AL56/E56</f>
        <v>0.12953402866170288</v>
      </c>
      <c r="AQ56" s="25">
        <v>1</v>
      </c>
      <c r="AR56" s="25">
        <v>0</v>
      </c>
      <c r="AT56" s="25">
        <f aca="true" t="shared" si="44" ref="AT56:AT61">AN56*AQ56</f>
        <v>59.95837064309986</v>
      </c>
      <c r="AU56" s="25">
        <f aca="true" t="shared" si="45" ref="AU56:AU61">SQRT(AQ56*AQ56*AO56*AO56+AN56*AN56*AR56*AR56)</f>
        <v>0.12953402866170288</v>
      </c>
      <c r="AX56" s="25">
        <f aca="true" t="shared" si="46" ref="AX56:AX61">AT56/(AU56*AU56)</f>
        <v>3573.403651465304</v>
      </c>
      <c r="AY56" s="25">
        <f aca="true" t="shared" si="47" ref="AY56:AY61">1/(AU56*AU56)</f>
        <v>59.59807801876182</v>
      </c>
    </row>
    <row r="57" spans="1:51" ht="12.75">
      <c r="A57" t="s">
        <v>16</v>
      </c>
      <c r="B57" s="5">
        <v>8049</v>
      </c>
      <c r="C57" s="25">
        <v>673.236</v>
      </c>
      <c r="D57" s="25">
        <v>0.0008240999999999999</v>
      </c>
      <c r="E57" s="25">
        <v>1.70153</v>
      </c>
      <c r="F57" s="25">
        <v>0.0119367</v>
      </c>
      <c r="G57" s="25">
        <v>0.0070152999999999995</v>
      </c>
      <c r="I57" s="25">
        <v>1146008</v>
      </c>
      <c r="J57" s="25">
        <v>1009661</v>
      </c>
      <c r="K57" s="25">
        <v>1.13504</v>
      </c>
      <c r="M57" s="25">
        <v>59056</v>
      </c>
      <c r="N57" s="25">
        <v>18144.7</v>
      </c>
      <c r="O57" s="25">
        <v>1.00182</v>
      </c>
      <c r="P57" s="25">
        <v>99.7465</v>
      </c>
      <c r="Q57" s="25">
        <v>0.432446</v>
      </c>
      <c r="S57" s="25">
        <v>62167</v>
      </c>
      <c r="T57" s="25">
        <v>12853.5</v>
      </c>
      <c r="U57" s="25">
        <v>1.00129</v>
      </c>
      <c r="V57" s="25">
        <v>104.945</v>
      </c>
      <c r="W57" s="25">
        <v>0.444611</v>
      </c>
      <c r="Y57" s="25">
        <v>61715</v>
      </c>
      <c r="Z57" s="25">
        <v>14551</v>
      </c>
      <c r="AA57" s="25">
        <v>1.00146</v>
      </c>
      <c r="AB57" s="25">
        <v>104.2</v>
      </c>
      <c r="AC57" s="25">
        <v>0.4429</v>
      </c>
      <c r="AE57" s="25">
        <v>59244</v>
      </c>
      <c r="AF57" s="25">
        <v>2729.71</v>
      </c>
      <c r="AG57" s="25">
        <v>1.00027</v>
      </c>
      <c r="AH57" s="25">
        <v>99.9097</v>
      </c>
      <c r="AI57" s="25">
        <v>0.441723</v>
      </c>
      <c r="AK57" s="25">
        <f t="shared" si="40"/>
        <v>102.2003</v>
      </c>
      <c r="AL57" s="25">
        <f t="shared" si="41"/>
        <v>0.22022262925361463</v>
      </c>
      <c r="AN57" s="25">
        <f t="shared" si="42"/>
        <v>60.063766139885864</v>
      </c>
      <c r="AO57" s="25">
        <f t="shared" si="43"/>
        <v>0.1294262394748342</v>
      </c>
      <c r="AQ57" s="25">
        <v>1</v>
      </c>
      <c r="AR57" s="25">
        <v>0</v>
      </c>
      <c r="AT57" s="25">
        <f t="shared" si="44"/>
        <v>60.063766139885864</v>
      </c>
      <c r="AU57" s="25">
        <f t="shared" si="45"/>
        <v>0.1294262394748342</v>
      </c>
      <c r="AX57" s="25">
        <f t="shared" si="46"/>
        <v>3585.649993484219</v>
      </c>
      <c r="AY57" s="25">
        <f t="shared" si="47"/>
        <v>59.69738869076904</v>
      </c>
    </row>
    <row r="58" spans="1:51" ht="12.75">
      <c r="A58" t="s">
        <v>11</v>
      </c>
      <c r="B58" s="5">
        <v>8050</v>
      </c>
      <c r="C58" s="25">
        <v>933.846</v>
      </c>
      <c r="D58" s="25">
        <v>0.0008240999999999999</v>
      </c>
      <c r="E58" s="25">
        <v>1.74354</v>
      </c>
      <c r="F58" s="25">
        <v>0.0120611</v>
      </c>
      <c r="G58" s="25">
        <v>0.00691759</v>
      </c>
      <c r="I58" s="25">
        <v>1627980</v>
      </c>
      <c r="J58" s="25">
        <v>1429764</v>
      </c>
      <c r="K58" s="25">
        <v>1.13864</v>
      </c>
      <c r="M58" s="25">
        <v>82750</v>
      </c>
      <c r="N58" s="25">
        <v>18424.6</v>
      </c>
      <c r="O58" s="25">
        <v>1.00185</v>
      </c>
      <c r="P58" s="25">
        <v>101.083</v>
      </c>
      <c r="Q58" s="25">
        <v>0.37000099999999997</v>
      </c>
      <c r="S58" s="25">
        <v>88669</v>
      </c>
      <c r="T58" s="25">
        <v>13050.8</v>
      </c>
      <c r="U58" s="25">
        <v>1.00131</v>
      </c>
      <c r="V58" s="25">
        <v>108.255</v>
      </c>
      <c r="W58" s="25">
        <v>0.384139</v>
      </c>
      <c r="Y58" s="25">
        <v>87151</v>
      </c>
      <c r="Z58" s="25">
        <v>14763.9</v>
      </c>
      <c r="AA58" s="25">
        <v>1.00148</v>
      </c>
      <c r="AB58" s="25">
        <v>106.42</v>
      </c>
      <c r="AC58" s="25">
        <v>0.38056199999999996</v>
      </c>
      <c r="AE58" s="25">
        <v>83983</v>
      </c>
      <c r="AF58" s="25">
        <v>2769.13</v>
      </c>
      <c r="AG58" s="25">
        <v>1.00028</v>
      </c>
      <c r="AH58" s="25">
        <v>102.429</v>
      </c>
      <c r="AI58" s="25">
        <v>0.379623</v>
      </c>
      <c r="AK58" s="25">
        <f t="shared" si="40"/>
        <v>104.54675</v>
      </c>
      <c r="AL58" s="25">
        <f t="shared" si="41"/>
        <v>0.1893087044510566</v>
      </c>
      <c r="AN58" s="25">
        <f t="shared" si="42"/>
        <v>59.96234671989171</v>
      </c>
      <c r="AO58" s="25">
        <f t="shared" si="43"/>
        <v>0.10857720754961549</v>
      </c>
      <c r="AQ58" s="25">
        <v>1</v>
      </c>
      <c r="AR58" s="25">
        <v>0</v>
      </c>
      <c r="AT58" s="25">
        <f t="shared" si="44"/>
        <v>59.96234671989171</v>
      </c>
      <c r="AU58" s="25">
        <f t="shared" si="45"/>
        <v>0.10857720754961549</v>
      </c>
      <c r="AX58" s="25">
        <f t="shared" si="46"/>
        <v>5086.291955269621</v>
      </c>
      <c r="AY58" s="25">
        <f t="shared" si="47"/>
        <v>84.82476476495725</v>
      </c>
    </row>
    <row r="59" spans="2:51" ht="12.75">
      <c r="B59" s="5">
        <v>8051</v>
      </c>
      <c r="C59" s="25">
        <v>698.939</v>
      </c>
      <c r="D59" s="25">
        <v>0.0008240999999999999</v>
      </c>
      <c r="E59" s="25">
        <v>1.62968</v>
      </c>
      <c r="F59" s="25">
        <v>0.011727699999999999</v>
      </c>
      <c r="G59" s="25">
        <v>0.00719632</v>
      </c>
      <c r="I59" s="25">
        <v>1136948</v>
      </c>
      <c r="J59" s="25">
        <v>1007539</v>
      </c>
      <c r="K59" s="25">
        <v>1.12844</v>
      </c>
      <c r="M59" s="25">
        <v>58801</v>
      </c>
      <c r="N59" s="25">
        <v>17286.8</v>
      </c>
      <c r="O59" s="25">
        <v>1.00173</v>
      </c>
      <c r="P59" s="25">
        <v>95.0989</v>
      </c>
      <c r="Q59" s="25">
        <v>0.4132</v>
      </c>
      <c r="S59" s="25">
        <v>62932</v>
      </c>
      <c r="T59" s="25">
        <v>12248.1</v>
      </c>
      <c r="U59" s="25">
        <v>1.00123</v>
      </c>
      <c r="V59" s="25">
        <v>101.729</v>
      </c>
      <c r="W59" s="25">
        <v>0.428738</v>
      </c>
      <c r="Y59" s="25">
        <v>61220</v>
      </c>
      <c r="Z59" s="25">
        <v>13866.9</v>
      </c>
      <c r="AA59" s="25">
        <v>1.00139</v>
      </c>
      <c r="AB59" s="25">
        <v>98.9773</v>
      </c>
      <c r="AC59" s="25">
        <v>0.422328</v>
      </c>
      <c r="AE59" s="25">
        <v>58863</v>
      </c>
      <c r="AF59" s="25">
        <v>2603.96</v>
      </c>
      <c r="AG59" s="25">
        <v>1.00026</v>
      </c>
      <c r="AH59" s="25">
        <v>95.0594</v>
      </c>
      <c r="AI59" s="25">
        <v>0.42125399999999996</v>
      </c>
      <c r="AK59" s="25">
        <f t="shared" si="40"/>
        <v>97.71615</v>
      </c>
      <c r="AL59" s="25">
        <f t="shared" si="41"/>
        <v>0.21070808965604523</v>
      </c>
      <c r="AN59" s="25">
        <f t="shared" si="42"/>
        <v>59.960329635265815</v>
      </c>
      <c r="AO59" s="25">
        <f t="shared" si="43"/>
        <v>0.1292941495606777</v>
      </c>
      <c r="AQ59" s="25">
        <v>1</v>
      </c>
      <c r="AR59" s="25">
        <v>0</v>
      </c>
      <c r="AT59" s="25">
        <f t="shared" si="44"/>
        <v>59.960329635265815</v>
      </c>
      <c r="AU59" s="25">
        <f t="shared" si="45"/>
        <v>0.1292941495606777</v>
      </c>
      <c r="AX59" s="25">
        <f t="shared" si="46"/>
        <v>3586.7925904605113</v>
      </c>
      <c r="AY59" s="25">
        <f t="shared" si="47"/>
        <v>59.81942748278239</v>
      </c>
    </row>
    <row r="60" spans="2:51" ht="12.75">
      <c r="B60" s="5">
        <v>8052</v>
      </c>
      <c r="C60" s="25">
        <v>648.715</v>
      </c>
      <c r="D60" s="25">
        <v>0.0008240999999999999</v>
      </c>
      <c r="E60" s="25">
        <v>1.7695400000000001</v>
      </c>
      <c r="F60" s="25">
        <v>0.0121394</v>
      </c>
      <c r="G60" s="25">
        <v>0.00686021</v>
      </c>
      <c r="I60" s="25">
        <v>1149309</v>
      </c>
      <c r="J60" s="25">
        <v>1007715</v>
      </c>
      <c r="K60" s="25">
        <v>1.14051</v>
      </c>
      <c r="M60" s="25">
        <v>58976</v>
      </c>
      <c r="N60" s="25">
        <v>18596.1</v>
      </c>
      <c r="O60" s="25">
        <v>1.00186</v>
      </c>
      <c r="P60" s="25">
        <v>103.879</v>
      </c>
      <c r="Q60" s="25">
        <v>0.450631</v>
      </c>
      <c r="S60" s="25">
        <v>62886</v>
      </c>
      <c r="T60" s="25">
        <v>13179.1</v>
      </c>
      <c r="U60" s="25">
        <v>1.00132</v>
      </c>
      <c r="V60" s="25">
        <v>110.706</v>
      </c>
      <c r="W60" s="25">
        <v>0.4666</v>
      </c>
      <c r="Y60" s="25">
        <v>61292</v>
      </c>
      <c r="Z60" s="25">
        <v>14912.6</v>
      </c>
      <c r="AA60" s="25">
        <v>1.00149</v>
      </c>
      <c r="AB60" s="25">
        <v>107.919</v>
      </c>
      <c r="AC60" s="25">
        <v>0.46011599999999997</v>
      </c>
      <c r="AE60" s="25">
        <v>59129</v>
      </c>
      <c r="AF60" s="25">
        <v>2794.94</v>
      </c>
      <c r="AG60" s="25">
        <v>1.00028</v>
      </c>
      <c r="AH60" s="25">
        <v>103.984</v>
      </c>
      <c r="AI60" s="25">
        <v>0.459005</v>
      </c>
      <c r="AK60" s="25">
        <f t="shared" si="40"/>
        <v>106.622</v>
      </c>
      <c r="AL60" s="25">
        <f t="shared" si="41"/>
        <v>0.22956156331717423</v>
      </c>
      <c r="AN60" s="25">
        <f t="shared" si="42"/>
        <v>60.25407733083174</v>
      </c>
      <c r="AO60" s="25">
        <f t="shared" si="43"/>
        <v>0.1297295134990869</v>
      </c>
      <c r="AQ60" s="25">
        <v>1</v>
      </c>
      <c r="AR60" s="25">
        <v>0</v>
      </c>
      <c r="AT60" s="25">
        <f t="shared" si="44"/>
        <v>60.25407733083174</v>
      </c>
      <c r="AU60" s="25">
        <f t="shared" si="45"/>
        <v>0.1297295134990869</v>
      </c>
      <c r="AX60" s="25">
        <f t="shared" si="46"/>
        <v>3580.2129706762953</v>
      </c>
      <c r="AY60" s="25">
        <f t="shared" si="47"/>
        <v>59.418600852830856</v>
      </c>
    </row>
    <row r="61" spans="2:51" ht="12.75">
      <c r="B61" s="5">
        <v>8053</v>
      </c>
      <c r="C61" s="25">
        <v>693.544</v>
      </c>
      <c r="D61" s="25">
        <v>0.0008240999999999999</v>
      </c>
      <c r="E61" s="25">
        <v>1.68601</v>
      </c>
      <c r="F61" s="25">
        <v>0.0118911</v>
      </c>
      <c r="G61" s="25">
        <v>0.0070528100000000005</v>
      </c>
      <c r="I61" s="25">
        <v>1167900</v>
      </c>
      <c r="J61" s="25">
        <v>1030021</v>
      </c>
      <c r="K61" s="25">
        <v>1.13386</v>
      </c>
      <c r="M61" s="25">
        <v>60051</v>
      </c>
      <c r="N61" s="25">
        <v>17760.7</v>
      </c>
      <c r="O61" s="25">
        <v>1.00178</v>
      </c>
      <c r="P61" s="25">
        <v>98.3508</v>
      </c>
      <c r="Q61" s="25">
        <v>0.42279000000000005</v>
      </c>
      <c r="S61" s="25">
        <v>64315</v>
      </c>
      <c r="T61" s="25">
        <v>12593.8</v>
      </c>
      <c r="U61" s="25">
        <v>1.00126</v>
      </c>
      <c r="V61" s="25">
        <v>105.28</v>
      </c>
      <c r="W61" s="25">
        <v>0.438849</v>
      </c>
      <c r="Y61" s="25">
        <v>62519</v>
      </c>
      <c r="Z61" s="25">
        <v>14239.3</v>
      </c>
      <c r="AA61" s="25">
        <v>1.00143</v>
      </c>
      <c r="AB61" s="25">
        <v>102.357</v>
      </c>
      <c r="AC61" s="25">
        <v>0.43211299999999997</v>
      </c>
      <c r="AE61" s="25">
        <v>60279</v>
      </c>
      <c r="AF61" s="25">
        <v>2676.51</v>
      </c>
      <c r="AG61" s="25">
        <v>1.00027</v>
      </c>
      <c r="AH61" s="25">
        <v>98.5753</v>
      </c>
      <c r="AI61" s="25">
        <v>0.431069</v>
      </c>
      <c r="AK61" s="25">
        <f t="shared" si="40"/>
        <v>101.14077499999999</v>
      </c>
      <c r="AL61" s="25">
        <f t="shared" si="41"/>
        <v>0.21562147916415353</v>
      </c>
      <c r="AN61" s="25">
        <f t="shared" si="42"/>
        <v>59.98824146950492</v>
      </c>
      <c r="AO61" s="25">
        <f t="shared" si="43"/>
        <v>0.12788861226454976</v>
      </c>
      <c r="AQ61" s="25">
        <v>1</v>
      </c>
      <c r="AR61" s="25">
        <v>0</v>
      </c>
      <c r="AT61" s="25">
        <f t="shared" si="44"/>
        <v>59.98824146950492</v>
      </c>
      <c r="AU61" s="25">
        <f t="shared" si="45"/>
        <v>0.12788861226454976</v>
      </c>
      <c r="AX61" s="25">
        <f t="shared" si="46"/>
        <v>3667.7724272467635</v>
      </c>
      <c r="AY61" s="25">
        <f t="shared" si="47"/>
        <v>61.14152269509815</v>
      </c>
    </row>
    <row r="62" spans="2:51" s="32" customFormat="1" ht="12.75">
      <c r="B62" s="33"/>
      <c r="C62" s="34"/>
      <c r="D62" s="34"/>
      <c r="E62" s="34"/>
      <c r="F62" s="34" t="s">
        <v>77</v>
      </c>
      <c r="G62" s="34">
        <f>AVERAGE(G56:G61)</f>
        <v>0.00697362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 t="s">
        <v>78</v>
      </c>
      <c r="AR62" s="34"/>
      <c r="AS62" s="34"/>
      <c r="AT62" s="34">
        <f>SUM(AX56:AX61)/SUM(AY56:AY61)</f>
        <v>60.026363183418994</v>
      </c>
      <c r="AU62" s="34">
        <f>1/SQRT(SUM(AY56:AY61))</f>
        <v>0.050997859810176946</v>
      </c>
      <c r="AV62" s="34"/>
      <c r="AW62" s="34"/>
      <c r="AX62" s="34"/>
      <c r="AY62" s="34"/>
    </row>
    <row r="63" ht="12.75">
      <c r="B63" s="13"/>
    </row>
    <row r="64" ht="12.75">
      <c r="B64" s="5"/>
    </row>
    <row r="65" spans="1:51" ht="12.75">
      <c r="A65">
        <v>350</v>
      </c>
      <c r="B65" s="5">
        <v>8060</v>
      </c>
      <c r="C65" s="25">
        <v>619.273</v>
      </c>
      <c r="D65" s="25">
        <v>0.0008240999999999999</v>
      </c>
      <c r="E65" s="25">
        <v>3.43022</v>
      </c>
      <c r="F65" s="25">
        <v>0.01805</v>
      </c>
      <c r="G65" s="25">
        <v>0.00526205</v>
      </c>
      <c r="I65" s="25">
        <v>1207276</v>
      </c>
      <c r="J65" s="25">
        <v>1043046</v>
      </c>
      <c r="K65" s="25">
        <v>1.15745</v>
      </c>
      <c r="M65" s="25">
        <v>111602</v>
      </c>
      <c r="N65" s="25">
        <v>37807.3</v>
      </c>
      <c r="O65" s="25">
        <v>1.0038</v>
      </c>
      <c r="P65" s="25">
        <v>209.381</v>
      </c>
      <c r="Q65" s="25">
        <v>0.686421</v>
      </c>
      <c r="S65" s="25">
        <v>115897</v>
      </c>
      <c r="T65" s="25">
        <v>22589.9</v>
      </c>
      <c r="U65" s="25">
        <v>1.00226</v>
      </c>
      <c r="V65" s="25">
        <v>217.108</v>
      </c>
      <c r="W65" s="25">
        <v>0.70067</v>
      </c>
      <c r="Y65" s="25">
        <v>113837</v>
      </c>
      <c r="Z65" s="25">
        <v>29120.3</v>
      </c>
      <c r="AA65" s="25">
        <v>1.00292</v>
      </c>
      <c r="AB65" s="25">
        <v>213.388</v>
      </c>
      <c r="AC65" s="25">
        <v>0.693809</v>
      </c>
      <c r="AE65" s="25">
        <v>112488</v>
      </c>
      <c r="AF65" s="25">
        <v>5866.3</v>
      </c>
      <c r="AG65" s="25">
        <v>1.00059</v>
      </c>
      <c r="AH65" s="25">
        <v>210.369</v>
      </c>
      <c r="AI65" s="25">
        <v>0.692307</v>
      </c>
      <c r="AK65" s="25">
        <f aca="true" t="shared" si="48" ref="AK65:AK68">(P65+V65+AB65+AH65)/4</f>
        <v>212.56150000000002</v>
      </c>
      <c r="AL65" s="25">
        <f aca="true" t="shared" si="49" ref="AL65:AL68">SQRT(Q65*Q65+W65*W65+AC65*AC65+AI65*AI65)/4</f>
        <v>0.34666014957655217</v>
      </c>
      <c r="AN65" s="25">
        <f aca="true" t="shared" si="50" ref="AN65:AN68">AK65/E65</f>
        <v>61.9673082192979</v>
      </c>
      <c r="AO65" s="25">
        <f aca="true" t="shared" si="51" ref="AO65:AO68">AL65/E65</f>
        <v>0.10106061697982992</v>
      </c>
      <c r="AQ65" s="25">
        <v>1</v>
      </c>
      <c r="AR65" s="25">
        <v>0</v>
      </c>
      <c r="AT65" s="25">
        <f aca="true" t="shared" si="52" ref="AT65:AT68">AN65*AQ65</f>
        <v>61.9673082192979</v>
      </c>
      <c r="AU65" s="25">
        <f aca="true" t="shared" si="53" ref="AU65:AU68">SQRT(AQ65*AQ65*AO65*AO65+AN65*AN65*AR65*AR65)</f>
        <v>0.10106061697982992</v>
      </c>
      <c r="AX65" s="25">
        <f aca="true" t="shared" si="54" ref="AX65:AX68">AT65/(AU65*AU65)</f>
        <v>6067.345703613418</v>
      </c>
      <c r="AY65" s="25">
        <f aca="true" t="shared" si="55" ref="AY65:AY68">1/(AU65*AU65)</f>
        <v>97.91204230045804</v>
      </c>
    </row>
    <row r="66" spans="1:51" ht="12.75">
      <c r="A66" t="s">
        <v>17</v>
      </c>
      <c r="B66" s="5">
        <v>8061</v>
      </c>
      <c r="C66" s="25">
        <v>661.633</v>
      </c>
      <c r="D66" s="25">
        <v>0.0008240999999999999</v>
      </c>
      <c r="E66" s="25">
        <v>3.39593</v>
      </c>
      <c r="F66" s="25">
        <v>0.017915399999999998</v>
      </c>
      <c r="G66" s="25">
        <v>0.00527556</v>
      </c>
      <c r="I66" s="25">
        <v>1273174</v>
      </c>
      <c r="J66" s="25">
        <v>1105062</v>
      </c>
      <c r="K66" s="25">
        <v>1.15213</v>
      </c>
      <c r="M66" s="25">
        <v>117359</v>
      </c>
      <c r="N66" s="25">
        <v>37380.7</v>
      </c>
      <c r="O66" s="25">
        <v>1.00375</v>
      </c>
      <c r="P66" s="25">
        <v>205.129</v>
      </c>
      <c r="Q66" s="25">
        <v>0.655489</v>
      </c>
      <c r="S66" s="25">
        <v>123151</v>
      </c>
      <c r="T66" s="25">
        <v>22362.2</v>
      </c>
      <c r="U66" s="25">
        <v>1.00224</v>
      </c>
      <c r="V66" s="25">
        <v>214.928</v>
      </c>
      <c r="W66" s="25">
        <v>0.673192</v>
      </c>
      <c r="Y66" s="25">
        <v>120834</v>
      </c>
      <c r="Z66" s="25">
        <v>28761.4</v>
      </c>
      <c r="AA66" s="25">
        <v>1.00288</v>
      </c>
      <c r="AB66" s="25">
        <v>211.02</v>
      </c>
      <c r="AC66" s="25">
        <v>0.666175</v>
      </c>
      <c r="AE66" s="25">
        <v>119135</v>
      </c>
      <c r="AF66" s="25">
        <v>5800.98</v>
      </c>
      <c r="AG66" s="25">
        <v>1.00058</v>
      </c>
      <c r="AH66" s="25">
        <v>207.575</v>
      </c>
      <c r="AI66" s="25">
        <v>0.664615</v>
      </c>
      <c r="AK66" s="25">
        <f t="shared" si="48"/>
        <v>209.663</v>
      </c>
      <c r="AL66" s="25">
        <f t="shared" si="49"/>
        <v>0.332448823771701</v>
      </c>
      <c r="AN66" s="25">
        <f t="shared" si="50"/>
        <v>61.73949404139662</v>
      </c>
      <c r="AO66" s="25">
        <f t="shared" si="51"/>
        <v>0.09789625338911609</v>
      </c>
      <c r="AQ66" s="25">
        <v>1</v>
      </c>
      <c r="AR66" s="25">
        <v>0</v>
      </c>
      <c r="AT66" s="25">
        <f t="shared" si="52"/>
        <v>61.73949404139662</v>
      </c>
      <c r="AU66" s="25">
        <f t="shared" si="53"/>
        <v>0.09789625338911609</v>
      </c>
      <c r="AX66" s="25">
        <f t="shared" si="54"/>
        <v>6442.151350542845</v>
      </c>
      <c r="AY66" s="25">
        <f t="shared" si="55"/>
        <v>104.3440904491921</v>
      </c>
    </row>
    <row r="67" spans="1:51" ht="12.75">
      <c r="A67" t="s">
        <v>18</v>
      </c>
      <c r="B67" s="5">
        <v>8062</v>
      </c>
      <c r="C67" s="25">
        <v>566.941</v>
      </c>
      <c r="D67" s="25">
        <v>0.0008240999999999999</v>
      </c>
      <c r="E67" s="25">
        <v>3.66433</v>
      </c>
      <c r="F67" s="25">
        <v>0.018977</v>
      </c>
      <c r="G67" s="25">
        <v>0.0051788500000000005</v>
      </c>
      <c r="I67" s="25">
        <v>1179063</v>
      </c>
      <c r="J67" s="25">
        <v>1012398</v>
      </c>
      <c r="K67" s="25">
        <v>1.16462</v>
      </c>
      <c r="M67" s="25">
        <v>107684</v>
      </c>
      <c r="N67" s="25">
        <v>39816.5</v>
      </c>
      <c r="O67" s="25">
        <v>1.004</v>
      </c>
      <c r="P67" s="25">
        <v>222.091</v>
      </c>
      <c r="Q67" s="25">
        <v>0.7406769999999999</v>
      </c>
      <c r="S67" s="25">
        <v>112602</v>
      </c>
      <c r="T67" s="25">
        <v>23841.1</v>
      </c>
      <c r="U67" s="25">
        <v>1.00239</v>
      </c>
      <c r="V67" s="25">
        <v>231.862</v>
      </c>
      <c r="W67" s="25">
        <v>0.759034</v>
      </c>
      <c r="Y67" s="25">
        <v>111010</v>
      </c>
      <c r="Z67" s="25">
        <v>30673.6</v>
      </c>
      <c r="AA67" s="25">
        <v>1.00308</v>
      </c>
      <c r="AB67" s="25">
        <v>228.741</v>
      </c>
      <c r="AC67" s="25">
        <v>0.7532519999999999</v>
      </c>
      <c r="AE67" s="25">
        <v>109287</v>
      </c>
      <c r="AF67" s="25">
        <v>6181.85</v>
      </c>
      <c r="AG67" s="25">
        <v>1.00062</v>
      </c>
      <c r="AH67" s="25">
        <v>224.639</v>
      </c>
      <c r="AI67" s="25">
        <v>0.751339</v>
      </c>
      <c r="AK67" s="25">
        <f t="shared" si="48"/>
        <v>226.83325</v>
      </c>
      <c r="AL67" s="25">
        <f t="shared" si="49"/>
        <v>0.3755524181048166</v>
      </c>
      <c r="AN67" s="25">
        <f t="shared" si="50"/>
        <v>61.903062770001604</v>
      </c>
      <c r="AO67" s="25">
        <f t="shared" si="51"/>
        <v>0.10248870000922859</v>
      </c>
      <c r="AQ67" s="25">
        <v>1</v>
      </c>
      <c r="AR67" s="25">
        <v>0</v>
      </c>
      <c r="AT67" s="25">
        <f t="shared" si="52"/>
        <v>61.903062770001604</v>
      </c>
      <c r="AU67" s="25">
        <f t="shared" si="53"/>
        <v>0.10248870000922859</v>
      </c>
      <c r="AX67" s="25">
        <f t="shared" si="54"/>
        <v>5893.321964227516</v>
      </c>
      <c r="AY67" s="25">
        <f t="shared" si="55"/>
        <v>95.20242941975135</v>
      </c>
    </row>
    <row r="68" spans="2:51" ht="12.75">
      <c r="B68" s="5">
        <v>8063</v>
      </c>
      <c r="C68" s="25">
        <v>622.623</v>
      </c>
      <c r="D68" s="25">
        <v>0.0008240999999999999</v>
      </c>
      <c r="E68" s="25">
        <v>3.47076</v>
      </c>
      <c r="F68" s="25">
        <v>0.0182094</v>
      </c>
      <c r="G68" s="25">
        <v>0.00524653</v>
      </c>
      <c r="I68" s="25">
        <v>1228660</v>
      </c>
      <c r="J68" s="25">
        <v>1062786</v>
      </c>
      <c r="K68" s="25">
        <v>1.15607</v>
      </c>
      <c r="M68" s="25">
        <v>113125</v>
      </c>
      <c r="N68" s="25">
        <v>37910.8</v>
      </c>
      <c r="O68" s="25">
        <v>1.00381</v>
      </c>
      <c r="P68" s="25">
        <v>210.848</v>
      </c>
      <c r="Q68" s="25">
        <v>0.686296</v>
      </c>
      <c r="S68" s="25">
        <v>118004</v>
      </c>
      <c r="T68" s="25">
        <v>22737.8</v>
      </c>
      <c r="U68" s="25">
        <v>1.00228</v>
      </c>
      <c r="V68" s="25">
        <v>219.607</v>
      </c>
      <c r="W68" s="25">
        <v>0.702369</v>
      </c>
      <c r="Y68" s="25">
        <v>116069</v>
      </c>
      <c r="Z68" s="25">
        <v>29204.7</v>
      </c>
      <c r="AA68" s="25">
        <v>1.00293</v>
      </c>
      <c r="AB68" s="25">
        <v>216.146</v>
      </c>
      <c r="AC68" s="25">
        <v>0.6960569999999999</v>
      </c>
      <c r="AE68" s="25">
        <v>114688</v>
      </c>
      <c r="AF68" s="25">
        <v>5887.16</v>
      </c>
      <c r="AG68" s="25">
        <v>1.00059</v>
      </c>
      <c r="AH68" s="25">
        <v>213.076</v>
      </c>
      <c r="AI68" s="25">
        <v>0.6945439999999999</v>
      </c>
      <c r="AK68" s="25">
        <f t="shared" si="48"/>
        <v>214.91925</v>
      </c>
      <c r="AL68" s="25">
        <f t="shared" si="49"/>
        <v>0.34742005617857613</v>
      </c>
      <c r="AN68" s="25">
        <f t="shared" si="50"/>
        <v>61.92282093835357</v>
      </c>
      <c r="AO68" s="25">
        <f t="shared" si="51"/>
        <v>0.10009912992502396</v>
      </c>
      <c r="AQ68" s="25">
        <v>1</v>
      </c>
      <c r="AR68" s="25">
        <v>0</v>
      </c>
      <c r="AT68" s="25">
        <f t="shared" si="52"/>
        <v>61.92282093835357</v>
      </c>
      <c r="AU68" s="25">
        <f t="shared" si="53"/>
        <v>0.10009912992502396</v>
      </c>
      <c r="AX68" s="25">
        <f t="shared" si="54"/>
        <v>6180.023515530855</v>
      </c>
      <c r="AY68" s="25">
        <f t="shared" si="55"/>
        <v>99.80203456304572</v>
      </c>
    </row>
    <row r="69" spans="2:51" s="32" customFormat="1" ht="12.75">
      <c r="B69" s="33"/>
      <c r="C69" s="34"/>
      <c r="D69" s="34"/>
      <c r="E69" s="34"/>
      <c r="F69" s="34" t="s">
        <v>77</v>
      </c>
      <c r="G69" s="34">
        <f>AVERAGE(G65:G68)</f>
        <v>0.0052407475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 t="s">
        <v>78</v>
      </c>
      <c r="AR69" s="34"/>
      <c r="AS69" s="34"/>
      <c r="AT69" s="34">
        <f>SUM(AX65:AX68)/SUM(AY65:AY68)</f>
        <v>61.88089817141125</v>
      </c>
      <c r="AU69" s="34">
        <f>1/SQRT(SUM(AY65:AY68))</f>
        <v>0.05017209716707991</v>
      </c>
      <c r="AV69" s="34"/>
      <c r="AW69" s="34"/>
      <c r="AX69" s="34"/>
      <c r="AY69" s="34"/>
    </row>
    <row r="70" ht="12.75">
      <c r="B70" s="13"/>
    </row>
    <row r="71" ht="12.75">
      <c r="B71" s="5"/>
    </row>
    <row r="72" spans="1:51" ht="12.75">
      <c r="A72">
        <v>225</v>
      </c>
      <c r="B72" s="5">
        <v>8066</v>
      </c>
      <c r="C72" s="25">
        <v>747.498</v>
      </c>
      <c r="D72" s="25">
        <v>0.0008240999999999999</v>
      </c>
      <c r="E72" s="25">
        <v>4.24967</v>
      </c>
      <c r="F72" s="25">
        <v>0.0213502</v>
      </c>
      <c r="G72" s="25">
        <v>0.00502396</v>
      </c>
      <c r="I72" s="25">
        <v>1143607</v>
      </c>
      <c r="J72" s="25">
        <v>1020418</v>
      </c>
      <c r="K72" s="25">
        <v>1.12072</v>
      </c>
      <c r="M72" s="25">
        <v>97248</v>
      </c>
      <c r="N72" s="25">
        <v>46782.5</v>
      </c>
      <c r="O72" s="25">
        <v>1.0047</v>
      </c>
      <c r="P72" s="25">
        <v>146.489</v>
      </c>
      <c r="Q72" s="25">
        <v>0.5103500000000001</v>
      </c>
      <c r="S72" s="25">
        <v>100186</v>
      </c>
      <c r="T72" s="25">
        <v>25688.7</v>
      </c>
      <c r="U72" s="25">
        <v>1.00258</v>
      </c>
      <c r="V72" s="25">
        <v>150.596</v>
      </c>
      <c r="W72" s="25">
        <v>0.518098</v>
      </c>
      <c r="Y72" s="25">
        <v>99226</v>
      </c>
      <c r="Z72" s="25">
        <v>36958.7</v>
      </c>
      <c r="AA72" s="25">
        <v>1.00371</v>
      </c>
      <c r="AB72" s="25">
        <v>149.321</v>
      </c>
      <c r="AC72" s="25">
        <v>0.515806</v>
      </c>
      <c r="AE72" s="25">
        <v>98856</v>
      </c>
      <c r="AF72" s="25">
        <v>7579.75</v>
      </c>
      <c r="AG72" s="25">
        <v>1.00076</v>
      </c>
      <c r="AH72" s="25">
        <v>148.327</v>
      </c>
      <c r="AI72" s="25">
        <v>0.514898</v>
      </c>
      <c r="AK72" s="25">
        <f aca="true" t="shared" si="56" ref="AK72:AK77">(P72+V72+AB72+AH72)/4</f>
        <v>148.68325000000002</v>
      </c>
      <c r="AL72" s="25">
        <f aca="true" t="shared" si="57" ref="AL72:AL77">SQRT(Q72*Q72+W72*W72+AC72*AC72+AI72*AI72)/4</f>
        <v>0.257397848687591</v>
      </c>
      <c r="AN72" s="25">
        <f aca="true" t="shared" si="58" ref="AN72:AN77">AK72/E72</f>
        <v>34.9870107561293</v>
      </c>
      <c r="AO72" s="25">
        <f aca="true" t="shared" si="59" ref="AO72:AO77">AL72/E72</f>
        <v>0.0605689026883478</v>
      </c>
      <c r="AQ72" s="25">
        <v>1</v>
      </c>
      <c r="AR72" s="25">
        <v>0</v>
      </c>
      <c r="AT72" s="25">
        <f aca="true" t="shared" si="60" ref="AT72:AT77">AN72*AQ72</f>
        <v>34.9870107561293</v>
      </c>
      <c r="AU72" s="25">
        <f aca="true" t="shared" si="61" ref="AU72:AU77">SQRT(AQ72*AQ72*AO72*AO72+AN72*AN72*AR72*AR72)</f>
        <v>0.0605689026883478</v>
      </c>
      <c r="AX72" s="25">
        <f aca="true" t="shared" si="62" ref="AX72:AX77">AT72/(AU72*AU72)</f>
        <v>9536.904353185177</v>
      </c>
      <c r="AY72" s="25">
        <f aca="true" t="shared" si="63" ref="AY72:AY77">1/(AU72*AU72)</f>
        <v>272.5841432885039</v>
      </c>
    </row>
    <row r="73" spans="1:51" ht="12.75">
      <c r="A73" t="s">
        <v>19</v>
      </c>
      <c r="B73" s="5">
        <v>8067</v>
      </c>
      <c r="C73" s="25">
        <v>805.241</v>
      </c>
      <c r="D73" s="25">
        <v>0.0008240999999999999</v>
      </c>
      <c r="E73" s="25">
        <v>3.91473</v>
      </c>
      <c r="F73" s="25">
        <v>0.0199831</v>
      </c>
      <c r="G73" s="25">
        <v>0.00510459</v>
      </c>
      <c r="I73" s="25">
        <v>1133247</v>
      </c>
      <c r="J73" s="25">
        <v>1019592</v>
      </c>
      <c r="K73" s="25">
        <v>1.11147</v>
      </c>
      <c r="M73" s="25">
        <v>96663</v>
      </c>
      <c r="N73" s="25">
        <v>42690.8</v>
      </c>
      <c r="O73" s="25">
        <v>1.00429</v>
      </c>
      <c r="P73" s="25">
        <v>133.996</v>
      </c>
      <c r="Q73" s="25">
        <v>0.468188</v>
      </c>
      <c r="S73" s="25">
        <v>100278</v>
      </c>
      <c r="T73" s="25">
        <v>23442.5</v>
      </c>
      <c r="U73" s="25">
        <v>1.00235</v>
      </c>
      <c r="V73" s="25">
        <v>138.739</v>
      </c>
      <c r="W73" s="25">
        <v>0.477299</v>
      </c>
      <c r="Y73" s="25">
        <v>99418</v>
      </c>
      <c r="Z73" s="25">
        <v>33775.1</v>
      </c>
      <c r="AA73" s="25">
        <v>1.00339</v>
      </c>
      <c r="AB73" s="25">
        <v>137.691</v>
      </c>
      <c r="AC73" s="25">
        <v>0.475419</v>
      </c>
      <c r="AE73" s="25">
        <v>98676</v>
      </c>
      <c r="AF73" s="25">
        <v>6921.68</v>
      </c>
      <c r="AG73" s="25">
        <v>1.00069</v>
      </c>
      <c r="AH73" s="25">
        <v>136.296</v>
      </c>
      <c r="AI73" s="25">
        <v>0.47450299999999995</v>
      </c>
      <c r="AK73" s="25">
        <f t="shared" si="56"/>
        <v>136.6805</v>
      </c>
      <c r="AL73" s="25">
        <f t="shared" si="57"/>
        <v>0.23693230326864992</v>
      </c>
      <c r="AN73" s="25">
        <f t="shared" si="58"/>
        <v>34.91441299910849</v>
      </c>
      <c r="AO73" s="25">
        <f t="shared" si="59"/>
        <v>0.060523280856827906</v>
      </c>
      <c r="AQ73" s="25">
        <v>1</v>
      </c>
      <c r="AR73" s="25">
        <v>0</v>
      </c>
      <c r="AT73" s="25">
        <f t="shared" si="60"/>
        <v>34.91441299910849</v>
      </c>
      <c r="AU73" s="25">
        <f t="shared" si="61"/>
        <v>0.060523280856827906</v>
      </c>
      <c r="AX73" s="25">
        <f t="shared" si="62"/>
        <v>9531.468572280766</v>
      </c>
      <c r="AY73" s="25">
        <f t="shared" si="63"/>
        <v>272.9952404619875</v>
      </c>
    </row>
    <row r="74" spans="1:51" ht="12.75">
      <c r="A74" t="s">
        <v>18</v>
      </c>
      <c r="B74" s="5">
        <v>8068</v>
      </c>
      <c r="C74" s="25">
        <v>764.975</v>
      </c>
      <c r="D74" s="25">
        <v>0.0008240999999999999</v>
      </c>
      <c r="E74" s="25">
        <v>4.11298</v>
      </c>
      <c r="F74" s="25">
        <v>0.0207896</v>
      </c>
      <c r="G74" s="25">
        <v>0.00505465</v>
      </c>
      <c r="I74" s="25">
        <v>1134724</v>
      </c>
      <c r="J74" s="25">
        <v>1015218</v>
      </c>
      <c r="K74" s="25">
        <v>1.11771</v>
      </c>
      <c r="M74" s="25">
        <v>96861</v>
      </c>
      <c r="N74" s="25">
        <v>44978.8</v>
      </c>
      <c r="O74" s="25">
        <v>1.00452</v>
      </c>
      <c r="P74" s="25">
        <v>142.164</v>
      </c>
      <c r="Q74" s="25">
        <v>0.49636199999999997</v>
      </c>
      <c r="S74" s="25">
        <v>99466</v>
      </c>
      <c r="T74" s="25">
        <v>24647.5</v>
      </c>
      <c r="U74" s="25">
        <v>1.00247</v>
      </c>
      <c r="V74" s="25">
        <v>145.69</v>
      </c>
      <c r="W74" s="25">
        <v>0.503</v>
      </c>
      <c r="Y74" s="25">
        <v>98743</v>
      </c>
      <c r="Z74" s="25">
        <v>35551.9</v>
      </c>
      <c r="AA74" s="25">
        <v>1.00357</v>
      </c>
      <c r="AB74" s="25">
        <v>144.789</v>
      </c>
      <c r="AC74" s="25">
        <v>0.501431</v>
      </c>
      <c r="AE74" s="25">
        <v>98402</v>
      </c>
      <c r="AF74" s="25">
        <v>7289.41</v>
      </c>
      <c r="AG74" s="25">
        <v>1.00073</v>
      </c>
      <c r="AH74" s="25">
        <v>143.881</v>
      </c>
      <c r="AI74" s="25">
        <v>0.500587</v>
      </c>
      <c r="AK74" s="25">
        <f t="shared" si="56"/>
        <v>144.131</v>
      </c>
      <c r="AL74" s="25">
        <f t="shared" si="57"/>
        <v>0.25017551680944916</v>
      </c>
      <c r="AN74" s="25">
        <f t="shared" si="58"/>
        <v>35.042961550992224</v>
      </c>
      <c r="AO74" s="25">
        <f t="shared" si="59"/>
        <v>0.06082585298480643</v>
      </c>
      <c r="AQ74" s="25">
        <v>1</v>
      </c>
      <c r="AR74" s="25">
        <v>0</v>
      </c>
      <c r="AT74" s="25">
        <f t="shared" si="60"/>
        <v>35.042961550992224</v>
      </c>
      <c r="AU74" s="25">
        <f t="shared" si="61"/>
        <v>0.06082585298480643</v>
      </c>
      <c r="AX74" s="25">
        <f t="shared" si="62"/>
        <v>9471.622625663798</v>
      </c>
      <c r="AY74" s="25">
        <f t="shared" si="63"/>
        <v>270.2860205431357</v>
      </c>
    </row>
    <row r="75" spans="2:51" ht="12.75">
      <c r="B75" s="5">
        <v>8069</v>
      </c>
      <c r="C75" s="25">
        <v>839.842</v>
      </c>
      <c r="D75" s="25">
        <v>0.0008240999999999999</v>
      </c>
      <c r="E75" s="25">
        <v>4.00554</v>
      </c>
      <c r="F75" s="25">
        <v>0.020351499999999998</v>
      </c>
      <c r="G75" s="25">
        <v>0.00508083</v>
      </c>
      <c r="I75" s="25">
        <v>1209446</v>
      </c>
      <c r="J75" s="25">
        <v>1085784</v>
      </c>
      <c r="K75" s="25">
        <v>1.11389</v>
      </c>
      <c r="M75" s="25">
        <v>103093</v>
      </c>
      <c r="N75" s="25">
        <v>44187.6</v>
      </c>
      <c r="O75" s="25">
        <v>1.00444</v>
      </c>
      <c r="P75" s="25">
        <v>137.34</v>
      </c>
      <c r="Q75" s="25">
        <v>0.464686</v>
      </c>
      <c r="S75" s="25">
        <v>107504</v>
      </c>
      <c r="T75" s="25">
        <v>24198.3</v>
      </c>
      <c r="U75" s="25">
        <v>1.00243</v>
      </c>
      <c r="V75" s="25">
        <v>142.93</v>
      </c>
      <c r="W75" s="25">
        <v>0.475116</v>
      </c>
      <c r="Y75" s="25">
        <v>106164</v>
      </c>
      <c r="Z75" s="25">
        <v>34890.5</v>
      </c>
      <c r="AA75" s="25">
        <v>1.0035</v>
      </c>
      <c r="AB75" s="25">
        <v>141.3</v>
      </c>
      <c r="AC75" s="25">
        <v>0.472186</v>
      </c>
      <c r="AE75" s="25">
        <v>104700</v>
      </c>
      <c r="AF75" s="25">
        <v>7158.01</v>
      </c>
      <c r="AG75" s="25">
        <v>1.00072</v>
      </c>
      <c r="AH75" s="25">
        <v>138.964</v>
      </c>
      <c r="AI75" s="25">
        <v>0.47102099999999997</v>
      </c>
      <c r="AK75" s="25">
        <f t="shared" si="56"/>
        <v>140.1335</v>
      </c>
      <c r="AL75" s="25">
        <f t="shared" si="57"/>
        <v>0.23538382127508783</v>
      </c>
      <c r="AN75" s="25">
        <f t="shared" si="58"/>
        <v>34.98492088457486</v>
      </c>
      <c r="AO75" s="25">
        <f t="shared" si="59"/>
        <v>0.058764566394315834</v>
      </c>
      <c r="AQ75" s="25">
        <v>1</v>
      </c>
      <c r="AR75" s="25">
        <v>0</v>
      </c>
      <c r="AT75" s="25">
        <f t="shared" si="60"/>
        <v>34.98492088457486</v>
      </c>
      <c r="AU75" s="25">
        <f t="shared" si="61"/>
        <v>0.058764566394315834</v>
      </c>
      <c r="AX75" s="25">
        <f t="shared" si="62"/>
        <v>10130.941887307688</v>
      </c>
      <c r="AY75" s="25">
        <f t="shared" si="63"/>
        <v>289.5802428918599</v>
      </c>
    </row>
    <row r="76" spans="2:51" ht="12.75">
      <c r="B76" s="5">
        <v>8070</v>
      </c>
      <c r="C76" s="25">
        <v>742.12</v>
      </c>
      <c r="D76" s="25">
        <v>0.0008240999999999999</v>
      </c>
      <c r="E76" s="25">
        <v>4.22194</v>
      </c>
      <c r="F76" s="25">
        <v>0.0212362</v>
      </c>
      <c r="G76" s="25">
        <v>0.00502997</v>
      </c>
      <c r="I76" s="25">
        <v>1131463</v>
      </c>
      <c r="J76" s="25">
        <v>1009773</v>
      </c>
      <c r="K76" s="25">
        <v>1.1205100000000001</v>
      </c>
      <c r="M76" s="25">
        <v>95125</v>
      </c>
      <c r="N76" s="25">
        <v>46936.4</v>
      </c>
      <c r="O76" s="25">
        <v>1.00472</v>
      </c>
      <c r="P76" s="25">
        <v>144.305</v>
      </c>
      <c r="Q76" s="25">
        <v>0.507875</v>
      </c>
      <c r="S76" s="25">
        <v>99363</v>
      </c>
      <c r="T76" s="25">
        <v>25717.8</v>
      </c>
      <c r="U76" s="25">
        <v>1.00258</v>
      </c>
      <c r="V76" s="25">
        <v>150.413</v>
      </c>
      <c r="W76" s="25">
        <v>0.519703</v>
      </c>
      <c r="Y76" s="25">
        <v>98581</v>
      </c>
      <c r="Z76" s="25">
        <v>37053.4</v>
      </c>
      <c r="AA76" s="25">
        <v>1.00372</v>
      </c>
      <c r="AB76" s="25">
        <v>149.399</v>
      </c>
      <c r="AC76" s="25">
        <v>0.517923</v>
      </c>
      <c r="AE76" s="25">
        <v>96929</v>
      </c>
      <c r="AF76" s="25">
        <v>7600.37</v>
      </c>
      <c r="AG76" s="25">
        <v>1.00076</v>
      </c>
      <c r="AH76" s="25">
        <v>146.462</v>
      </c>
      <c r="AI76" s="25">
        <v>0.516483</v>
      </c>
      <c r="AK76" s="25">
        <f t="shared" si="56"/>
        <v>147.64475</v>
      </c>
      <c r="AL76" s="25">
        <f t="shared" si="57"/>
        <v>0.25775801964390943</v>
      </c>
      <c r="AN76" s="25">
        <f t="shared" si="58"/>
        <v>34.9708309450158</v>
      </c>
      <c r="AO76" s="25">
        <f t="shared" si="59"/>
        <v>0.061052032867333364</v>
      </c>
      <c r="AQ76" s="25">
        <v>1</v>
      </c>
      <c r="AR76" s="25">
        <v>0</v>
      </c>
      <c r="AT76" s="25">
        <f t="shared" si="60"/>
        <v>34.9708309450158</v>
      </c>
      <c r="AU76" s="25">
        <f t="shared" si="61"/>
        <v>0.061052032867333364</v>
      </c>
      <c r="AX76" s="25">
        <f t="shared" si="62"/>
        <v>9382.221743535705</v>
      </c>
      <c r="AY76" s="25">
        <f t="shared" si="63"/>
        <v>268.2870692517217</v>
      </c>
    </row>
    <row r="77" spans="2:51" ht="12.75">
      <c r="B77" s="5">
        <v>8071</v>
      </c>
      <c r="C77" s="25">
        <v>807.584</v>
      </c>
      <c r="D77" s="25">
        <v>0.0008240999999999999</v>
      </c>
      <c r="E77" s="25">
        <v>3.83388</v>
      </c>
      <c r="F77" s="25">
        <v>0.0196565</v>
      </c>
      <c r="G77" s="25">
        <v>0.00512706</v>
      </c>
      <c r="I77" s="25">
        <v>1116251</v>
      </c>
      <c r="J77" s="25">
        <v>1006152</v>
      </c>
      <c r="K77" s="25">
        <v>1.10943</v>
      </c>
      <c r="M77" s="25">
        <v>94939</v>
      </c>
      <c r="N77" s="25">
        <v>42423.3</v>
      </c>
      <c r="O77" s="25">
        <v>1.00426</v>
      </c>
      <c r="P77" s="25">
        <v>130.979</v>
      </c>
      <c r="Q77" s="25">
        <v>0.461649</v>
      </c>
      <c r="S77" s="25">
        <v>98832</v>
      </c>
      <c r="T77" s="25">
        <v>23303.7</v>
      </c>
      <c r="U77" s="25">
        <v>1.00234</v>
      </c>
      <c r="V77" s="25">
        <v>136.088</v>
      </c>
      <c r="W77" s="25">
        <v>0.47158000000000005</v>
      </c>
      <c r="Y77" s="25">
        <v>97205</v>
      </c>
      <c r="Z77" s="25">
        <v>33543.6</v>
      </c>
      <c r="AA77" s="25">
        <v>1.00337</v>
      </c>
      <c r="AB77" s="25">
        <v>133.986</v>
      </c>
      <c r="AC77" s="25">
        <v>0.46755599999999997</v>
      </c>
      <c r="AE77" s="25">
        <v>96583</v>
      </c>
      <c r="AF77" s="25">
        <v>6884.27</v>
      </c>
      <c r="AG77" s="25">
        <v>1.00069</v>
      </c>
      <c r="AH77" s="25">
        <v>132.773</v>
      </c>
      <c r="AI77" s="25">
        <v>0.4667</v>
      </c>
      <c r="AK77" s="25">
        <f t="shared" si="56"/>
        <v>133.4565</v>
      </c>
      <c r="AL77" s="25">
        <f t="shared" si="57"/>
        <v>0.2334423106916621</v>
      </c>
      <c r="AN77" s="25">
        <f t="shared" si="58"/>
        <v>34.80977495383267</v>
      </c>
      <c r="AO77" s="25">
        <f t="shared" si="59"/>
        <v>0.0608893107482921</v>
      </c>
      <c r="AQ77" s="25">
        <v>1</v>
      </c>
      <c r="AR77" s="25">
        <v>0</v>
      </c>
      <c r="AT77" s="25">
        <f t="shared" si="60"/>
        <v>34.80977495383267</v>
      </c>
      <c r="AU77" s="25">
        <f t="shared" si="61"/>
        <v>0.0608893107482921</v>
      </c>
      <c r="AX77" s="25">
        <f t="shared" si="62"/>
        <v>9388.99482338309</v>
      </c>
      <c r="AY77" s="25">
        <f t="shared" si="63"/>
        <v>269.7229394856898</v>
      </c>
    </row>
    <row r="78" spans="2:51" s="32" customFormat="1" ht="12.75">
      <c r="B78" s="33"/>
      <c r="C78" s="34"/>
      <c r="D78" s="34"/>
      <c r="E78" s="34"/>
      <c r="F78" s="34" t="s">
        <v>77</v>
      </c>
      <c r="G78" s="34">
        <f>AVERAGE(G72:G77)</f>
        <v>0.005070176666666666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 t="s">
        <v>78</v>
      </c>
      <c r="AR78" s="34"/>
      <c r="AS78" s="34"/>
      <c r="AT78" s="34">
        <f>SUM(AX72:AX77)/SUM(AY72:AY77)</f>
        <v>34.95205593064756</v>
      </c>
      <c r="AU78" s="34">
        <f>1/SQRT(SUM(AY72:AY77))</f>
        <v>0.024667265304834506</v>
      </c>
      <c r="AV78" s="34"/>
      <c r="AW78" s="34"/>
      <c r="AX78" s="34"/>
      <c r="AY78" s="34"/>
    </row>
    <row r="79" ht="12.75">
      <c r="B79" s="13"/>
    </row>
    <row r="80" ht="12.75">
      <c r="B80" s="5"/>
    </row>
    <row r="81" spans="1:51" ht="12.75">
      <c r="A81">
        <v>50</v>
      </c>
      <c r="B81" s="5">
        <v>8074</v>
      </c>
      <c r="C81" s="25">
        <v>1622.88</v>
      </c>
      <c r="D81" s="25">
        <v>0.0008240999999999999</v>
      </c>
      <c r="E81" s="25">
        <v>4.24702</v>
      </c>
      <c r="F81" s="25">
        <v>0.0213387</v>
      </c>
      <c r="G81" s="25">
        <v>0.00502438</v>
      </c>
      <c r="I81" s="25">
        <v>1056408</v>
      </c>
      <c r="J81" s="25">
        <v>1004877</v>
      </c>
      <c r="K81" s="25">
        <v>1.05128</v>
      </c>
      <c r="M81" s="25">
        <v>46388</v>
      </c>
      <c r="N81" s="25">
        <v>45674.3</v>
      </c>
      <c r="O81" s="25">
        <v>1.00459</v>
      </c>
      <c r="P81" s="25">
        <v>30.1874</v>
      </c>
      <c r="Q81" s="25">
        <v>0.146336</v>
      </c>
      <c r="S81" s="25">
        <v>48255</v>
      </c>
      <c r="T81" s="25">
        <v>21886.9</v>
      </c>
      <c r="U81" s="25">
        <v>1.00219</v>
      </c>
      <c r="V81" s="25">
        <v>31.3275</v>
      </c>
      <c r="W81" s="25">
        <v>0.149143</v>
      </c>
      <c r="Y81" s="25">
        <v>47637</v>
      </c>
      <c r="Z81" s="25">
        <v>35122.4</v>
      </c>
      <c r="AA81" s="25">
        <v>1.00352</v>
      </c>
      <c r="AB81" s="25">
        <v>30.9673</v>
      </c>
      <c r="AC81" s="25">
        <v>0.14830000000000002</v>
      </c>
      <c r="AE81" s="25">
        <v>47477</v>
      </c>
      <c r="AF81" s="25">
        <v>6614.87</v>
      </c>
      <c r="AG81" s="25">
        <v>1.00066</v>
      </c>
      <c r="AH81" s="25">
        <v>30.7753</v>
      </c>
      <c r="AI81" s="25">
        <v>0.148068</v>
      </c>
      <c r="AK81" s="25">
        <f aca="true" t="shared" si="64" ref="AK81:AK88">(P81+V81+AB81+AH81)/4</f>
        <v>30.814375000000002</v>
      </c>
      <c r="AL81" s="25">
        <f aca="true" t="shared" si="65" ref="AL81:AL88">SQRT(Q81*Q81+W81*W81+AC81*AC81+AI81*AI81)/4</f>
        <v>0.07398263392893294</v>
      </c>
      <c r="AN81" s="25">
        <f aca="true" t="shared" si="66" ref="AN81:AN88">AK81/E81</f>
        <v>7.255528582394244</v>
      </c>
      <c r="AO81" s="25">
        <f aca="true" t="shared" si="67" ref="AO81:AO88">AL81/E81</f>
        <v>0.017419892990598804</v>
      </c>
      <c r="AQ81" s="25">
        <v>1</v>
      </c>
      <c r="AR81" s="25">
        <v>0</v>
      </c>
      <c r="AT81" s="25">
        <f aca="true" t="shared" si="68" ref="AT81:AT88">AN81*AQ81</f>
        <v>7.255528582394244</v>
      </c>
      <c r="AU81" s="25">
        <f aca="true" t="shared" si="69" ref="AU81:AU88">SQRT(AQ81*AQ81*AO81*AO81+AN81*AN81*AR81*AR81)</f>
        <v>0.017419892990598804</v>
      </c>
      <c r="AX81" s="25">
        <f aca="true" t="shared" si="70" ref="AX81:AX88">AT81/(AU81*AU81)</f>
        <v>23909.918272470048</v>
      </c>
      <c r="AY81" s="25">
        <f aca="true" t="shared" si="71" ref="AY81:AY88">1/(AU81*AU81)</f>
        <v>3295.406806126872</v>
      </c>
    </row>
    <row r="82" spans="1:51" ht="12.75">
      <c r="A82" t="s">
        <v>20</v>
      </c>
      <c r="B82" s="5">
        <v>8075</v>
      </c>
      <c r="C82" s="25">
        <v>1653.68</v>
      </c>
      <c r="D82" s="25">
        <v>0.0008240999999999999</v>
      </c>
      <c r="E82" s="25">
        <v>4.21207</v>
      </c>
      <c r="F82" s="25">
        <v>0.021195</v>
      </c>
      <c r="G82" s="25">
        <v>0.00503197</v>
      </c>
      <c r="I82" s="25">
        <v>1057751</v>
      </c>
      <c r="J82" s="25">
        <v>1006086</v>
      </c>
      <c r="K82" s="25">
        <v>1.05135</v>
      </c>
      <c r="M82" s="25">
        <v>46941</v>
      </c>
      <c r="N82" s="25">
        <v>44886.6</v>
      </c>
      <c r="O82" s="25">
        <v>1.00451</v>
      </c>
      <c r="P82" s="25">
        <v>29.978</v>
      </c>
      <c r="Q82" s="25">
        <v>0.144526</v>
      </c>
      <c r="S82" s="25">
        <v>49991</v>
      </c>
      <c r="T82" s="25">
        <v>21517.1</v>
      </c>
      <c r="U82" s="25">
        <v>1.00216</v>
      </c>
      <c r="V82" s="25">
        <v>31.8511</v>
      </c>
      <c r="W82" s="25">
        <v>0.149201</v>
      </c>
      <c r="Y82" s="25">
        <v>48034</v>
      </c>
      <c r="Z82" s="25">
        <v>34450</v>
      </c>
      <c r="AA82" s="25">
        <v>1.00346</v>
      </c>
      <c r="AB82" s="25">
        <v>30.6439</v>
      </c>
      <c r="AC82" s="25">
        <v>0.14618799999999998</v>
      </c>
      <c r="AE82" s="25">
        <v>48424</v>
      </c>
      <c r="AF82" s="25">
        <v>6484.82</v>
      </c>
      <c r="AG82" s="25">
        <v>1.00065</v>
      </c>
      <c r="AH82" s="25">
        <v>30.8063</v>
      </c>
      <c r="AI82" s="25">
        <v>0.146033</v>
      </c>
      <c r="AK82" s="25">
        <f t="shared" si="64"/>
        <v>30.819825</v>
      </c>
      <c r="AL82" s="25">
        <f t="shared" si="65"/>
        <v>0.07324840932999842</v>
      </c>
      <c r="AN82" s="25">
        <f t="shared" si="66"/>
        <v>7.3170258329040125</v>
      </c>
      <c r="AO82" s="25">
        <f t="shared" si="67"/>
        <v>0.017390121562556753</v>
      </c>
      <c r="AQ82" s="25">
        <v>1</v>
      </c>
      <c r="AR82" s="25">
        <v>0</v>
      </c>
      <c r="AT82" s="25">
        <f t="shared" si="68"/>
        <v>7.3170258329040125</v>
      </c>
      <c r="AU82" s="25">
        <f t="shared" si="69"/>
        <v>0.017390121562556753</v>
      </c>
      <c r="AX82" s="25">
        <f t="shared" si="70"/>
        <v>24195.207587666006</v>
      </c>
      <c r="AY82" s="25">
        <f t="shared" si="71"/>
        <v>3306.699763018782</v>
      </c>
    </row>
    <row r="83" spans="1:51" ht="12.75">
      <c r="A83" t="s">
        <v>18</v>
      </c>
      <c r="B83" s="5">
        <v>8078</v>
      </c>
      <c r="C83" s="25">
        <v>1745.47</v>
      </c>
      <c r="D83" s="25">
        <v>0.0008240999999999999</v>
      </c>
      <c r="E83" s="25">
        <v>3.98258</v>
      </c>
      <c r="F83" s="25">
        <v>0.0202576</v>
      </c>
      <c r="G83" s="25">
        <v>0.0050865500000000004</v>
      </c>
      <c r="I83" s="25">
        <v>1055937</v>
      </c>
      <c r="J83" s="25">
        <v>1007692</v>
      </c>
      <c r="K83" s="25">
        <v>1.04788</v>
      </c>
      <c r="M83" s="25">
        <v>46481</v>
      </c>
      <c r="N83" s="25">
        <v>42373.9</v>
      </c>
      <c r="O83" s="25">
        <v>1.00426</v>
      </c>
      <c r="P83" s="25">
        <v>28.0232</v>
      </c>
      <c r="Q83" s="25">
        <v>0.135713</v>
      </c>
      <c r="S83" s="25">
        <v>49094</v>
      </c>
      <c r="T83" s="25">
        <v>20177.1</v>
      </c>
      <c r="U83" s="25">
        <v>1.00202</v>
      </c>
      <c r="V83" s="25">
        <v>29.5327</v>
      </c>
      <c r="W83" s="25">
        <v>0.139489</v>
      </c>
      <c r="Y83" s="25">
        <v>48273</v>
      </c>
      <c r="Z83" s="25">
        <v>32420.5</v>
      </c>
      <c r="AA83" s="25">
        <v>1.00325</v>
      </c>
      <c r="AB83" s="25">
        <v>29.0745</v>
      </c>
      <c r="AC83" s="25">
        <v>0.13838699999999998</v>
      </c>
      <c r="AE83" s="25">
        <v>47445</v>
      </c>
      <c r="AF83" s="25">
        <v>6114.57</v>
      </c>
      <c r="AG83" s="25">
        <v>1.00061</v>
      </c>
      <c r="AH83" s="25">
        <v>28.5006</v>
      </c>
      <c r="AI83" s="25">
        <v>0.138103</v>
      </c>
      <c r="AK83" s="25">
        <f t="shared" si="64"/>
        <v>28.78275</v>
      </c>
      <c r="AL83" s="25">
        <f t="shared" si="65"/>
        <v>0.06896493668343356</v>
      </c>
      <c r="AN83" s="25">
        <f t="shared" si="66"/>
        <v>7.227161789593681</v>
      </c>
      <c r="AO83" s="25">
        <f t="shared" si="67"/>
        <v>0.017316648173654657</v>
      </c>
      <c r="AQ83" s="25">
        <v>1</v>
      </c>
      <c r="AR83" s="25">
        <v>0</v>
      </c>
      <c r="AT83" s="25">
        <f t="shared" si="68"/>
        <v>7.227161789593681</v>
      </c>
      <c r="AU83" s="25">
        <f t="shared" si="69"/>
        <v>0.017316648173654657</v>
      </c>
      <c r="AX83" s="25">
        <f t="shared" si="70"/>
        <v>24101.280116866394</v>
      </c>
      <c r="AY83" s="25">
        <f t="shared" si="71"/>
        <v>3334.819507094692</v>
      </c>
    </row>
    <row r="84" spans="2:51" ht="12.75">
      <c r="B84" s="5">
        <v>8079</v>
      </c>
      <c r="C84" s="25">
        <v>1912.29</v>
      </c>
      <c r="D84" s="25">
        <v>0.0008240999999999999</v>
      </c>
      <c r="E84" s="25">
        <v>3.6335</v>
      </c>
      <c r="F84" s="25">
        <v>0.018852999999999998</v>
      </c>
      <c r="G84" s="25">
        <v>0.00518867</v>
      </c>
      <c r="I84" s="25">
        <v>1048102</v>
      </c>
      <c r="J84" s="25">
        <v>1004214</v>
      </c>
      <c r="K84" s="25">
        <v>1.0437</v>
      </c>
      <c r="M84" s="25">
        <v>46657</v>
      </c>
      <c r="N84" s="25">
        <v>38129.3</v>
      </c>
      <c r="O84" s="25">
        <v>1.00383</v>
      </c>
      <c r="P84" s="25">
        <v>25.5623</v>
      </c>
      <c r="Q84" s="25">
        <v>0.123609</v>
      </c>
      <c r="S84" s="25">
        <v>50130</v>
      </c>
      <c r="T84" s="25">
        <v>18190</v>
      </c>
      <c r="U84" s="25">
        <v>1.00182</v>
      </c>
      <c r="V84" s="25">
        <v>27.4102</v>
      </c>
      <c r="W84" s="25">
        <v>0.128267</v>
      </c>
      <c r="Y84" s="25">
        <v>48321</v>
      </c>
      <c r="Z84" s="25">
        <v>29195.7</v>
      </c>
      <c r="AA84" s="25">
        <v>1.00293</v>
      </c>
      <c r="AB84" s="25">
        <v>26.4502</v>
      </c>
      <c r="AC84" s="25">
        <v>0.125868</v>
      </c>
      <c r="AE84" s="25">
        <v>48135</v>
      </c>
      <c r="AF84" s="25">
        <v>5496.91</v>
      </c>
      <c r="AG84" s="25">
        <v>1.00055</v>
      </c>
      <c r="AH84" s="25">
        <v>26.2859</v>
      </c>
      <c r="AI84" s="25">
        <v>0.125697</v>
      </c>
      <c r="AK84" s="25">
        <f t="shared" si="64"/>
        <v>26.427149999999997</v>
      </c>
      <c r="AL84" s="25">
        <f t="shared" si="65"/>
        <v>0.06293553120207615</v>
      </c>
      <c r="AN84" s="25">
        <f t="shared" si="66"/>
        <v>7.273193890188522</v>
      </c>
      <c r="AO84" s="25">
        <f t="shared" si="67"/>
        <v>0.017320911298218288</v>
      </c>
      <c r="AQ84" s="25">
        <v>1</v>
      </c>
      <c r="AR84" s="25">
        <v>0</v>
      </c>
      <c r="AT84" s="25">
        <f t="shared" si="68"/>
        <v>7.273193890188522</v>
      </c>
      <c r="AU84" s="25">
        <f t="shared" si="69"/>
        <v>0.017320911298218288</v>
      </c>
      <c r="AX84" s="25">
        <f t="shared" si="70"/>
        <v>24242.850870603026</v>
      </c>
      <c r="AY84" s="25">
        <f t="shared" si="71"/>
        <v>3333.178138328806</v>
      </c>
    </row>
    <row r="85" spans="2:51" ht="12.75">
      <c r="B85" s="5">
        <v>8080</v>
      </c>
      <c r="C85" s="25">
        <v>1771.38</v>
      </c>
      <c r="D85" s="25">
        <v>0.0008240999999999999</v>
      </c>
      <c r="E85" s="25">
        <v>3.92416</v>
      </c>
      <c r="F85" s="25">
        <v>0.0200207</v>
      </c>
      <c r="G85" s="25">
        <v>0.0051018999999999995</v>
      </c>
      <c r="I85" s="25">
        <v>1054418</v>
      </c>
      <c r="J85" s="25">
        <v>1007107</v>
      </c>
      <c r="K85" s="25">
        <v>1.04698</v>
      </c>
      <c r="M85" s="25">
        <v>46598</v>
      </c>
      <c r="N85" s="25">
        <v>41823</v>
      </c>
      <c r="O85" s="25">
        <v>1.0042</v>
      </c>
      <c r="P85" s="25">
        <v>27.6576</v>
      </c>
      <c r="Q85" s="25">
        <v>0.133794</v>
      </c>
      <c r="S85" s="25">
        <v>49450</v>
      </c>
      <c r="T85" s="25">
        <v>19940.9</v>
      </c>
      <c r="U85" s="25">
        <v>1.002</v>
      </c>
      <c r="V85" s="25">
        <v>29.286</v>
      </c>
      <c r="W85" s="25">
        <v>0.137874</v>
      </c>
      <c r="Y85" s="25">
        <v>48135</v>
      </c>
      <c r="Z85" s="25">
        <v>32038.4</v>
      </c>
      <c r="AA85" s="25">
        <v>1.00321</v>
      </c>
      <c r="AB85" s="25">
        <v>28.5418</v>
      </c>
      <c r="AC85" s="25">
        <v>0.136035</v>
      </c>
      <c r="AE85" s="25">
        <v>47952</v>
      </c>
      <c r="AF85" s="25">
        <v>6034.69</v>
      </c>
      <c r="AG85" s="25">
        <v>1.0006</v>
      </c>
      <c r="AH85" s="25">
        <v>28.3593</v>
      </c>
      <c r="AI85" s="25">
        <v>0.13583499999999998</v>
      </c>
      <c r="AK85" s="25">
        <f t="shared" si="64"/>
        <v>28.461175</v>
      </c>
      <c r="AL85" s="25">
        <f t="shared" si="65"/>
        <v>0.06794609203350108</v>
      </c>
      <c r="AN85" s="25">
        <f t="shared" si="66"/>
        <v>7.252806970154122</v>
      </c>
      <c r="AO85" s="25">
        <f t="shared" si="67"/>
        <v>0.01731481184087832</v>
      </c>
      <c r="AQ85" s="25">
        <v>1</v>
      </c>
      <c r="AR85" s="25">
        <v>0</v>
      </c>
      <c r="AT85" s="25">
        <f t="shared" si="68"/>
        <v>7.252806970154122</v>
      </c>
      <c r="AU85" s="25">
        <f t="shared" si="69"/>
        <v>0.01731481184087832</v>
      </c>
      <c r="AX85" s="25">
        <f t="shared" si="70"/>
        <v>24191.932728991185</v>
      </c>
      <c r="AY85" s="25">
        <f t="shared" si="71"/>
        <v>3335.5268971782807</v>
      </c>
    </row>
    <row r="86" spans="2:51" ht="12.75">
      <c r="B86" s="5">
        <v>8081</v>
      </c>
      <c r="C86" s="25">
        <v>1743.18</v>
      </c>
      <c r="D86" s="25">
        <v>0.0008240999999999999</v>
      </c>
      <c r="E86" s="25">
        <v>4.05076</v>
      </c>
      <c r="F86" s="25">
        <v>0.020534999999999998</v>
      </c>
      <c r="G86" s="25">
        <v>0.00506943</v>
      </c>
      <c r="I86" s="25">
        <v>1075849</v>
      </c>
      <c r="J86" s="25">
        <v>1025592</v>
      </c>
      <c r="K86" s="25">
        <v>1.049</v>
      </c>
      <c r="M86" s="25">
        <v>47064</v>
      </c>
      <c r="N86" s="25">
        <v>42938</v>
      </c>
      <c r="O86" s="25">
        <v>1.00431</v>
      </c>
      <c r="P86" s="25">
        <v>28.4441</v>
      </c>
      <c r="Q86" s="25">
        <v>0.13686399999999999</v>
      </c>
      <c r="S86" s="25">
        <v>50103</v>
      </c>
      <c r="T86" s="25">
        <v>20413.1</v>
      </c>
      <c r="U86" s="25">
        <v>1.00205</v>
      </c>
      <c r="V86" s="25">
        <v>30.2125</v>
      </c>
      <c r="W86" s="25">
        <v>0.141268</v>
      </c>
      <c r="Y86" s="25">
        <v>48853</v>
      </c>
      <c r="Z86" s="25">
        <v>32830.2</v>
      </c>
      <c r="AA86" s="25">
        <v>1.00329</v>
      </c>
      <c r="AB86" s="25">
        <v>29.4954</v>
      </c>
      <c r="AC86" s="25">
        <v>0.139517</v>
      </c>
      <c r="AE86" s="25">
        <v>48610</v>
      </c>
      <c r="AF86" s="25">
        <v>6188.35</v>
      </c>
      <c r="AG86" s="25">
        <v>1.00062</v>
      </c>
      <c r="AH86" s="25">
        <v>29.2704</v>
      </c>
      <c r="AI86" s="25">
        <v>0.13930099999999998</v>
      </c>
      <c r="AK86" s="25">
        <f t="shared" si="64"/>
        <v>29.3556</v>
      </c>
      <c r="AL86" s="25">
        <f t="shared" si="65"/>
        <v>0.0696231661383264</v>
      </c>
      <c r="AN86" s="25">
        <f t="shared" si="66"/>
        <v>7.246936377371159</v>
      </c>
      <c r="AO86" s="25">
        <f t="shared" si="67"/>
        <v>0.017187679876943193</v>
      </c>
      <c r="AQ86" s="25">
        <v>1</v>
      </c>
      <c r="AR86" s="25">
        <v>0</v>
      </c>
      <c r="AT86" s="25">
        <f t="shared" si="68"/>
        <v>7.246936377371159</v>
      </c>
      <c r="AU86" s="25">
        <f t="shared" si="69"/>
        <v>0.017187679876943193</v>
      </c>
      <c r="AX86" s="25">
        <f t="shared" si="70"/>
        <v>24531.264548042083</v>
      </c>
      <c r="AY86" s="25">
        <f t="shared" si="71"/>
        <v>3385.0531135669844</v>
      </c>
    </row>
    <row r="87" spans="2:51" ht="12.75">
      <c r="B87" s="5">
        <v>8082</v>
      </c>
      <c r="C87" s="25">
        <v>1690.67</v>
      </c>
      <c r="D87" s="25">
        <v>0.0008240999999999999</v>
      </c>
      <c r="E87" s="25">
        <v>4.11507</v>
      </c>
      <c r="F87" s="25">
        <v>0.0207976</v>
      </c>
      <c r="G87" s="25">
        <v>0.0050539999999999995</v>
      </c>
      <c r="I87" s="25">
        <v>1056532</v>
      </c>
      <c r="J87" s="25">
        <v>1006873</v>
      </c>
      <c r="K87" s="25">
        <v>1.04932</v>
      </c>
      <c r="M87" s="25">
        <v>45779</v>
      </c>
      <c r="N87" s="25">
        <v>43819.5</v>
      </c>
      <c r="O87" s="25">
        <v>1.0044</v>
      </c>
      <c r="P87" s="25">
        <v>28.5379</v>
      </c>
      <c r="Q87" s="25">
        <v>0.139175</v>
      </c>
      <c r="S87" s="25">
        <v>49846</v>
      </c>
      <c r="T87" s="25">
        <v>20902.8</v>
      </c>
      <c r="U87" s="25">
        <v>1.00209</v>
      </c>
      <c r="V87" s="25">
        <v>31.0019</v>
      </c>
      <c r="W87" s="25">
        <v>0.145416</v>
      </c>
      <c r="Y87" s="25">
        <v>48163</v>
      </c>
      <c r="Z87" s="25">
        <v>33474.3</v>
      </c>
      <c r="AA87" s="25">
        <v>1.00336</v>
      </c>
      <c r="AB87" s="25">
        <v>29.9929</v>
      </c>
      <c r="AC87" s="25">
        <v>0.142908</v>
      </c>
      <c r="AE87" s="25">
        <v>47780</v>
      </c>
      <c r="AF87" s="25">
        <v>6314.47</v>
      </c>
      <c r="AG87" s="25">
        <v>1.00063</v>
      </c>
      <c r="AH87" s="25">
        <v>29.6735</v>
      </c>
      <c r="AI87" s="25">
        <v>0.142665</v>
      </c>
      <c r="AK87" s="25">
        <f t="shared" si="64"/>
        <v>29.801550000000002</v>
      </c>
      <c r="AL87" s="25">
        <f t="shared" si="65"/>
        <v>0.07127915735420137</v>
      </c>
      <c r="AN87" s="25">
        <f t="shared" si="66"/>
        <v>7.242051775546953</v>
      </c>
      <c r="AO87" s="25">
        <f t="shared" si="67"/>
        <v>0.01732149328060066</v>
      </c>
      <c r="AQ87" s="25">
        <v>1</v>
      </c>
      <c r="AR87" s="25">
        <v>0</v>
      </c>
      <c r="AT87" s="25">
        <f t="shared" si="68"/>
        <v>7.242051775546953</v>
      </c>
      <c r="AU87" s="25">
        <f t="shared" si="69"/>
        <v>0.01732149328060066</v>
      </c>
      <c r="AX87" s="25">
        <f t="shared" si="70"/>
        <v>24137.426593242413</v>
      </c>
      <c r="AY87" s="25">
        <f t="shared" si="71"/>
        <v>3332.95416013778</v>
      </c>
    </row>
    <row r="88" spans="2:51" ht="12.75">
      <c r="B88" s="5">
        <v>8083</v>
      </c>
      <c r="C88" s="25">
        <v>1709.88</v>
      </c>
      <c r="D88" s="25">
        <v>0.0008240999999999999</v>
      </c>
      <c r="E88" s="25">
        <v>4.05317</v>
      </c>
      <c r="F88" s="25">
        <v>0.020544899999999998</v>
      </c>
      <c r="G88" s="25">
        <v>0.00506884</v>
      </c>
      <c r="I88" s="25">
        <v>1053572</v>
      </c>
      <c r="J88" s="25">
        <v>1004628</v>
      </c>
      <c r="K88" s="25">
        <v>1.04872</v>
      </c>
      <c r="M88" s="25">
        <v>46167</v>
      </c>
      <c r="N88" s="25">
        <v>43323.3</v>
      </c>
      <c r="O88" s="25">
        <v>1.00435</v>
      </c>
      <c r="P88" s="25">
        <v>28.4388</v>
      </c>
      <c r="Q88" s="25">
        <v>0.13817000000000002</v>
      </c>
      <c r="S88" s="25">
        <v>48795</v>
      </c>
      <c r="T88" s="25">
        <v>20628.6</v>
      </c>
      <c r="U88" s="25">
        <v>1.00207</v>
      </c>
      <c r="V88" s="25">
        <v>29.9893</v>
      </c>
      <c r="W88" s="25">
        <v>0.142057</v>
      </c>
      <c r="Y88" s="25">
        <v>47875</v>
      </c>
      <c r="Z88" s="25">
        <v>33121.2</v>
      </c>
      <c r="AA88" s="25">
        <v>1.00332</v>
      </c>
      <c r="AB88" s="25">
        <v>29.4607</v>
      </c>
      <c r="AC88" s="25">
        <v>0.14077299999999998</v>
      </c>
      <c r="AE88" s="25">
        <v>47493</v>
      </c>
      <c r="AF88" s="25">
        <v>6253.2</v>
      </c>
      <c r="AG88" s="25">
        <v>1.00063</v>
      </c>
      <c r="AH88" s="25">
        <v>29.1471</v>
      </c>
      <c r="AI88" s="25">
        <v>0.140535</v>
      </c>
      <c r="AK88" s="25">
        <f t="shared" si="64"/>
        <v>29.258975</v>
      </c>
      <c r="AL88" s="25">
        <f t="shared" si="65"/>
        <v>0.07019538085898173</v>
      </c>
      <c r="AN88" s="25">
        <f t="shared" si="66"/>
        <v>7.218788010372129</v>
      </c>
      <c r="AO88" s="25">
        <f t="shared" si="67"/>
        <v>0.017318637229373983</v>
      </c>
      <c r="AQ88" s="25">
        <v>1</v>
      </c>
      <c r="AR88" s="25">
        <v>0</v>
      </c>
      <c r="AT88" s="25">
        <f t="shared" si="68"/>
        <v>7.218788010372129</v>
      </c>
      <c r="AU88" s="25">
        <f t="shared" si="69"/>
        <v>0.017318637229373983</v>
      </c>
      <c r="AX88" s="25">
        <f t="shared" si="70"/>
        <v>24067.82571400328</v>
      </c>
      <c r="AY88" s="25">
        <f t="shared" si="71"/>
        <v>3334.053539101307</v>
      </c>
    </row>
    <row r="89" spans="2:51" s="32" customFormat="1" ht="12.75">
      <c r="B89" s="33"/>
      <c r="C89" s="34"/>
      <c r="D89" s="34"/>
      <c r="E89" s="34"/>
      <c r="F89" s="34" t="s">
        <v>77</v>
      </c>
      <c r="G89" s="34">
        <f>AVERAGE(G81:G88)</f>
        <v>0.0050782175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 t="s">
        <v>78</v>
      </c>
      <c r="AR89" s="34"/>
      <c r="AS89" s="34"/>
      <c r="AT89" s="34">
        <f>SUM(AX81:AX88)/SUM(AY81:AY88)</f>
        <v>7.2541053808852345</v>
      </c>
      <c r="AU89" s="34">
        <f>1/SQRT(SUM(AY81:AY88))</f>
        <v>0.0061247550955176484</v>
      </c>
      <c r="AV89" s="34"/>
      <c r="AW89" s="34"/>
      <c r="AX89" s="34"/>
      <c r="AY89" s="34"/>
    </row>
    <row r="90" ht="12.75">
      <c r="B90" s="13"/>
    </row>
    <row r="91" ht="12.75">
      <c r="B91" s="5"/>
    </row>
    <row r="92" spans="1:51" ht="12.75">
      <c r="A92">
        <v>50</v>
      </c>
      <c r="B92" s="5">
        <v>8086</v>
      </c>
      <c r="C92" s="25">
        <v>1676.48</v>
      </c>
      <c r="D92" s="25">
        <v>0.0008240999999999999</v>
      </c>
      <c r="E92" s="25">
        <v>4.09215</v>
      </c>
      <c r="F92" s="25">
        <v>0.0207039</v>
      </c>
      <c r="G92" s="25">
        <v>0.00505942</v>
      </c>
      <c r="I92" s="25">
        <v>1058323</v>
      </c>
      <c r="J92" s="25">
        <v>1007798</v>
      </c>
      <c r="K92" s="25">
        <v>1.05013</v>
      </c>
      <c r="M92" s="25">
        <v>46721</v>
      </c>
      <c r="N92" s="25">
        <v>43723</v>
      </c>
      <c r="O92" s="25">
        <v>1.00439</v>
      </c>
      <c r="P92" s="25">
        <v>29.3942</v>
      </c>
      <c r="Q92" s="25">
        <v>0.14201000000000003</v>
      </c>
      <c r="S92" s="25">
        <v>49721</v>
      </c>
      <c r="T92" s="25">
        <v>22360.2</v>
      </c>
      <c r="U92" s="25">
        <v>1.00224</v>
      </c>
      <c r="V92" s="25">
        <v>31.2147</v>
      </c>
      <c r="W92" s="25">
        <v>0.14657399999999998</v>
      </c>
      <c r="Y92" s="25">
        <v>48506</v>
      </c>
      <c r="Z92" s="25">
        <v>32978.9</v>
      </c>
      <c r="AA92" s="25">
        <v>1.00331</v>
      </c>
      <c r="AB92" s="25">
        <v>30.4844</v>
      </c>
      <c r="AC92" s="25">
        <v>0.14477099999999998</v>
      </c>
      <c r="AE92" s="25">
        <v>48274</v>
      </c>
      <c r="AF92" s="25">
        <v>6439.65</v>
      </c>
      <c r="AG92" s="25">
        <v>1.00064</v>
      </c>
      <c r="AH92" s="25">
        <v>30.258</v>
      </c>
      <c r="AI92" s="25">
        <v>0.14454899999999998</v>
      </c>
      <c r="AK92" s="25">
        <f aca="true" t="shared" si="72" ref="AK92:AK99">(P92+V92+AB92+AH92)/4</f>
        <v>30.337825</v>
      </c>
      <c r="AL92" s="25">
        <f aca="true" t="shared" si="73" ref="AL92:AL99">SQRT(Q92*Q92+W92*W92+AC92*AC92+AI92*AI92)/4</f>
        <v>0.07224257462622023</v>
      </c>
      <c r="AN92" s="25">
        <f aca="true" t="shared" si="74" ref="AN92:AN99">AK92/E92</f>
        <v>7.413663966374643</v>
      </c>
      <c r="AO92" s="25">
        <f aca="true" t="shared" si="75" ref="AO92:AO99">AL92/E92</f>
        <v>0.01765394099097546</v>
      </c>
      <c r="AQ92" s="25">
        <v>1</v>
      </c>
      <c r="AR92" s="25">
        <v>0</v>
      </c>
      <c r="AT92" s="25">
        <f aca="true" t="shared" si="76" ref="AT92:AT99">AN92*AQ92</f>
        <v>7.413663966374643</v>
      </c>
      <c r="AU92" s="25">
        <f aca="true" t="shared" si="77" ref="AU92:AU99">SQRT(AQ92*AQ92*AO92*AO92+AN92*AN92*AR92*AR92)</f>
        <v>0.01765394099097546</v>
      </c>
      <c r="AX92" s="25">
        <f aca="true" t="shared" si="78" ref="AX92:AX99">AT92/(AU92*AU92)</f>
        <v>23787.541336417544</v>
      </c>
      <c r="AY92" s="25">
        <f aca="true" t="shared" si="79" ref="AY92:AY99">1/(AU92*AU92)</f>
        <v>3208.607976340462</v>
      </c>
    </row>
    <row r="93" spans="1:51" ht="12.75">
      <c r="A93" t="s">
        <v>21</v>
      </c>
      <c r="B93" s="5">
        <v>8087</v>
      </c>
      <c r="C93" s="25">
        <v>1741.82</v>
      </c>
      <c r="D93" s="25">
        <v>0.0008240999999999999</v>
      </c>
      <c r="E93" s="25">
        <v>3.97321</v>
      </c>
      <c r="F93" s="25">
        <v>0.020219499999999998</v>
      </c>
      <c r="G93" s="25">
        <v>0.00508897</v>
      </c>
      <c r="I93" s="25">
        <v>1074888</v>
      </c>
      <c r="J93" s="25">
        <v>1024782</v>
      </c>
      <c r="K93" s="25">
        <v>1.04889</v>
      </c>
      <c r="M93" s="25">
        <v>47713</v>
      </c>
      <c r="N93" s="25">
        <v>42663.7</v>
      </c>
      <c r="O93" s="25">
        <v>1.00428</v>
      </c>
      <c r="P93" s="25">
        <v>28.855</v>
      </c>
      <c r="Q93" s="25">
        <v>0.137976</v>
      </c>
      <c r="S93" s="25">
        <v>50533</v>
      </c>
      <c r="T93" s="25">
        <v>24366.4</v>
      </c>
      <c r="U93" s="25">
        <v>1.00244</v>
      </c>
      <c r="V93" s="25">
        <v>30.5044</v>
      </c>
      <c r="W93" s="25">
        <v>0.142084</v>
      </c>
      <c r="Y93" s="25">
        <v>49180</v>
      </c>
      <c r="Z93" s="25">
        <v>32183.8</v>
      </c>
      <c r="AA93" s="25">
        <v>1.00323</v>
      </c>
      <c r="AB93" s="25">
        <v>29.7109</v>
      </c>
      <c r="AC93" s="25">
        <v>0.140113</v>
      </c>
      <c r="AE93" s="25">
        <v>48246</v>
      </c>
      <c r="AF93" s="25">
        <v>6288.67</v>
      </c>
      <c r="AG93" s="25">
        <v>1.00063</v>
      </c>
      <c r="AH93" s="25">
        <v>29.0711</v>
      </c>
      <c r="AI93" s="25">
        <v>0.139818</v>
      </c>
      <c r="AK93" s="25">
        <f t="shared" si="72"/>
        <v>29.53535</v>
      </c>
      <c r="AL93" s="25">
        <f t="shared" si="73"/>
        <v>0.07000266313014455</v>
      </c>
      <c r="AN93" s="25">
        <f t="shared" si="74"/>
        <v>7.433624198066552</v>
      </c>
      <c r="AO93" s="25">
        <f t="shared" si="75"/>
        <v>0.01761866680345226</v>
      </c>
      <c r="AQ93" s="25">
        <v>1</v>
      </c>
      <c r="AR93" s="25">
        <v>0</v>
      </c>
      <c r="AT93" s="25">
        <f t="shared" si="76"/>
        <v>7.433624198066552</v>
      </c>
      <c r="AU93" s="25">
        <f t="shared" si="77"/>
        <v>0.01761866680345226</v>
      </c>
      <c r="AX93" s="25">
        <f t="shared" si="78"/>
        <v>23947.187627927626</v>
      </c>
      <c r="AY93" s="25">
        <f t="shared" si="79"/>
        <v>3221.4686927752105</v>
      </c>
    </row>
    <row r="94" spans="1:51" ht="12.75">
      <c r="A94" t="s">
        <v>18</v>
      </c>
      <c r="B94" s="5">
        <v>8088</v>
      </c>
      <c r="C94" s="25">
        <v>1667.61</v>
      </c>
      <c r="D94" s="25">
        <v>0.0008240999999999999</v>
      </c>
      <c r="E94" s="25">
        <v>4.09411</v>
      </c>
      <c r="F94" s="25">
        <v>0.0207119</v>
      </c>
      <c r="G94" s="25">
        <v>0.00505896</v>
      </c>
      <c r="I94" s="25">
        <v>1065310</v>
      </c>
      <c r="J94" s="25">
        <v>1013915</v>
      </c>
      <c r="K94" s="25">
        <v>1.05069</v>
      </c>
      <c r="M94" s="25">
        <v>46593</v>
      </c>
      <c r="N94" s="25">
        <v>43728.5</v>
      </c>
      <c r="O94" s="25">
        <v>1.00439</v>
      </c>
      <c r="P94" s="25">
        <v>29.4852</v>
      </c>
      <c r="Q94" s="25">
        <v>0.142592</v>
      </c>
      <c r="S94" s="25">
        <v>49806</v>
      </c>
      <c r="T94" s="25">
        <v>24970.7</v>
      </c>
      <c r="U94" s="25">
        <v>1.0025</v>
      </c>
      <c r="V94" s="25">
        <v>31.4592</v>
      </c>
      <c r="W94" s="25">
        <v>0.147566</v>
      </c>
      <c r="Y94" s="25">
        <v>48537</v>
      </c>
      <c r="Z94" s="25">
        <v>33012.7</v>
      </c>
      <c r="AA94" s="25">
        <v>1.00331</v>
      </c>
      <c r="AB94" s="25">
        <v>30.6824</v>
      </c>
      <c r="AC94" s="25">
        <v>0.14562899999999998</v>
      </c>
      <c r="AE94" s="25">
        <v>47996</v>
      </c>
      <c r="AF94" s="25">
        <v>6452.49</v>
      </c>
      <c r="AG94" s="25">
        <v>1.00065</v>
      </c>
      <c r="AH94" s="25">
        <v>30.2597</v>
      </c>
      <c r="AI94" s="25">
        <v>0.145366</v>
      </c>
      <c r="AK94" s="25">
        <f t="shared" si="72"/>
        <v>30.471625</v>
      </c>
      <c r="AL94" s="25">
        <f t="shared" si="73"/>
        <v>0.07264953648208981</v>
      </c>
      <c r="AN94" s="25">
        <f t="shared" si="74"/>
        <v>7.442795870164701</v>
      </c>
      <c r="AO94" s="25">
        <f t="shared" si="75"/>
        <v>0.017744891192979628</v>
      </c>
      <c r="AQ94" s="25">
        <v>1</v>
      </c>
      <c r="AR94" s="25">
        <v>0</v>
      </c>
      <c r="AT94" s="25">
        <f t="shared" si="76"/>
        <v>7.442795870164701</v>
      </c>
      <c r="AU94" s="25">
        <f t="shared" si="77"/>
        <v>0.017744891192979628</v>
      </c>
      <c r="AX94" s="25">
        <f t="shared" si="78"/>
        <v>23636.840605520465</v>
      </c>
      <c r="AY94" s="25">
        <f t="shared" si="79"/>
        <v>3175.8012738561656</v>
      </c>
    </row>
    <row r="95" spans="2:51" ht="12.75">
      <c r="B95" s="5">
        <v>8089</v>
      </c>
      <c r="C95" s="25">
        <v>1745.91</v>
      </c>
      <c r="D95" s="25">
        <v>0.0008240999999999999</v>
      </c>
      <c r="E95" s="25">
        <v>3.94951</v>
      </c>
      <c r="F95" s="25">
        <v>0.0201234</v>
      </c>
      <c r="G95" s="25">
        <v>0.0050951600000000005</v>
      </c>
      <c r="I95" s="25">
        <v>1070451</v>
      </c>
      <c r="J95" s="25">
        <v>1021501</v>
      </c>
      <c r="K95" s="25">
        <v>1.04792</v>
      </c>
      <c r="M95" s="25">
        <v>46985</v>
      </c>
      <c r="N95" s="25">
        <v>42379.2</v>
      </c>
      <c r="O95" s="25">
        <v>1.00426</v>
      </c>
      <c r="P95" s="25">
        <v>28.321</v>
      </c>
      <c r="Q95" s="25">
        <v>0.136402</v>
      </c>
      <c r="S95" s="25">
        <v>50209</v>
      </c>
      <c r="T95" s="25">
        <v>24215.6</v>
      </c>
      <c r="U95" s="25">
        <v>1.00243</v>
      </c>
      <c r="V95" s="25">
        <v>30.2092</v>
      </c>
      <c r="W95" s="25">
        <v>0.141145</v>
      </c>
      <c r="Y95" s="25">
        <v>49111</v>
      </c>
      <c r="Z95" s="25">
        <v>31985.6</v>
      </c>
      <c r="AA95" s="25">
        <v>1.00321</v>
      </c>
      <c r="AB95" s="25">
        <v>29.5716</v>
      </c>
      <c r="AC95" s="25">
        <v>0.139568</v>
      </c>
      <c r="AE95" s="25">
        <v>48537</v>
      </c>
      <c r="AF95" s="25">
        <v>6254.25</v>
      </c>
      <c r="AG95" s="25">
        <v>1.00063</v>
      </c>
      <c r="AH95" s="25">
        <v>29.1507</v>
      </c>
      <c r="AI95" s="25">
        <v>0.139318</v>
      </c>
      <c r="AK95" s="25">
        <f t="shared" si="72"/>
        <v>29.313125</v>
      </c>
      <c r="AL95" s="25">
        <f t="shared" si="73"/>
        <v>0.06955939385562887</v>
      </c>
      <c r="AN95" s="25">
        <f t="shared" si="74"/>
        <v>7.421965003253568</v>
      </c>
      <c r="AO95" s="25">
        <f t="shared" si="75"/>
        <v>0.01761215792734513</v>
      </c>
      <c r="AQ95" s="25">
        <v>1</v>
      </c>
      <c r="AR95" s="25">
        <v>0</v>
      </c>
      <c r="AT95" s="25">
        <f t="shared" si="76"/>
        <v>7.421965003253568</v>
      </c>
      <c r="AU95" s="25">
        <f t="shared" si="77"/>
        <v>0.01761215792734513</v>
      </c>
      <c r="AX95" s="25">
        <f t="shared" si="78"/>
        <v>23927.30359148594</v>
      </c>
      <c r="AY95" s="25">
        <f t="shared" si="79"/>
        <v>3223.8502311715188</v>
      </c>
    </row>
    <row r="96" spans="2:51" ht="12.75">
      <c r="B96" s="5">
        <v>8090</v>
      </c>
      <c r="C96" s="25">
        <v>1995.92</v>
      </c>
      <c r="D96" s="25">
        <v>0.0008240999999999999</v>
      </c>
      <c r="E96" s="25">
        <v>4.15351</v>
      </c>
      <c r="F96" s="25">
        <v>0.0209548</v>
      </c>
      <c r="G96" s="25">
        <v>0.00504508</v>
      </c>
      <c r="I96" s="25">
        <v>1290300</v>
      </c>
      <c r="J96" s="25">
        <v>1227117</v>
      </c>
      <c r="K96" s="25">
        <v>1.05149</v>
      </c>
      <c r="M96" s="25">
        <v>55734</v>
      </c>
      <c r="N96" s="25">
        <v>44211.3</v>
      </c>
      <c r="O96" s="25">
        <v>1.00444</v>
      </c>
      <c r="P96" s="25">
        <v>29.4921</v>
      </c>
      <c r="Q96" s="25">
        <v>0.13034099999999998</v>
      </c>
      <c r="S96" s="25">
        <v>59476</v>
      </c>
      <c r="T96" s="25">
        <v>25241.5</v>
      </c>
      <c r="U96" s="25">
        <v>1.00253</v>
      </c>
      <c r="V96" s="25">
        <v>31.4123</v>
      </c>
      <c r="W96" s="25">
        <v>0.134756</v>
      </c>
      <c r="Y96" s="25">
        <v>58412</v>
      </c>
      <c r="Z96" s="25">
        <v>33342</v>
      </c>
      <c r="AA96" s="25">
        <v>1.00335</v>
      </c>
      <c r="AB96" s="25">
        <v>30.8754</v>
      </c>
      <c r="AC96" s="25">
        <v>0.133551</v>
      </c>
      <c r="AE96" s="25">
        <v>58035</v>
      </c>
      <c r="AF96" s="25">
        <v>6526.59</v>
      </c>
      <c r="AG96" s="25">
        <v>1.00065</v>
      </c>
      <c r="AH96" s="25">
        <v>30.5939</v>
      </c>
      <c r="AI96" s="25">
        <v>0.13333499999999998</v>
      </c>
      <c r="AK96" s="25">
        <f t="shared" si="72"/>
        <v>30.593425</v>
      </c>
      <c r="AL96" s="25">
        <f t="shared" si="73"/>
        <v>0.0665028418767762</v>
      </c>
      <c r="AN96" s="25">
        <f t="shared" si="74"/>
        <v>7.365679870759911</v>
      </c>
      <c r="AO96" s="25">
        <f t="shared" si="75"/>
        <v>0.01601123913913201</v>
      </c>
      <c r="AQ96" s="25">
        <v>1</v>
      </c>
      <c r="AR96" s="25">
        <v>0</v>
      </c>
      <c r="AT96" s="25">
        <f t="shared" si="76"/>
        <v>7.365679870759911</v>
      </c>
      <c r="AU96" s="25">
        <f t="shared" si="77"/>
        <v>0.01601123913913201</v>
      </c>
      <c r="AX96" s="25">
        <f t="shared" si="78"/>
        <v>28731.807719941287</v>
      </c>
      <c r="AY96" s="25">
        <f t="shared" si="79"/>
        <v>3900.7679160752136</v>
      </c>
    </row>
    <row r="97" spans="2:51" ht="12.75">
      <c r="B97" s="5">
        <v>8091</v>
      </c>
      <c r="C97" s="25">
        <v>1668.36</v>
      </c>
      <c r="D97" s="25">
        <v>0.0008240999999999999</v>
      </c>
      <c r="E97" s="25">
        <v>3.93519</v>
      </c>
      <c r="F97" s="25">
        <v>0.0200654</v>
      </c>
      <c r="G97" s="25">
        <v>0.0050989600000000005</v>
      </c>
      <c r="I97" s="25">
        <v>1016028</v>
      </c>
      <c r="J97" s="25">
        <v>969210</v>
      </c>
      <c r="K97" s="25">
        <v>1.04831</v>
      </c>
      <c r="M97" s="25">
        <v>44478</v>
      </c>
      <c r="N97" s="25">
        <v>42305.4</v>
      </c>
      <c r="O97" s="25">
        <v>1.00425</v>
      </c>
      <c r="P97" s="25">
        <v>28.0663</v>
      </c>
      <c r="Q97" s="25">
        <v>0.13891799999999999</v>
      </c>
      <c r="S97" s="25">
        <v>48159</v>
      </c>
      <c r="T97" s="25">
        <v>24180.1</v>
      </c>
      <c r="U97" s="25">
        <v>1.00242</v>
      </c>
      <c r="V97" s="25">
        <v>30.3338</v>
      </c>
      <c r="W97" s="25">
        <v>0.14478000000000002</v>
      </c>
      <c r="Y97" s="25">
        <v>46080</v>
      </c>
      <c r="Z97" s="25">
        <v>31925.9</v>
      </c>
      <c r="AA97" s="25">
        <v>1.0032</v>
      </c>
      <c r="AB97" s="25">
        <v>29.0469</v>
      </c>
      <c r="AC97" s="25">
        <v>0.14146</v>
      </c>
      <c r="AE97" s="25">
        <v>45749</v>
      </c>
      <c r="AF97" s="25">
        <v>6254.9</v>
      </c>
      <c r="AG97" s="25">
        <v>1.00063</v>
      </c>
      <c r="AH97" s="25">
        <v>28.7642</v>
      </c>
      <c r="AI97" s="25">
        <v>0.141235</v>
      </c>
      <c r="AK97" s="25">
        <f t="shared" si="72"/>
        <v>29.0528</v>
      </c>
      <c r="AL97" s="25">
        <f t="shared" si="73"/>
        <v>0.0708068305095808</v>
      </c>
      <c r="AN97" s="25">
        <f t="shared" si="74"/>
        <v>7.382820143373001</v>
      </c>
      <c r="AO97" s="25">
        <f t="shared" si="75"/>
        <v>0.017993243149525384</v>
      </c>
      <c r="AQ97" s="25">
        <v>1</v>
      </c>
      <c r="AR97" s="25">
        <v>0</v>
      </c>
      <c r="AT97" s="25">
        <f t="shared" si="76"/>
        <v>7.382820143373001</v>
      </c>
      <c r="AU97" s="25">
        <f t="shared" si="77"/>
        <v>0.017993243149525384</v>
      </c>
      <c r="AX97" s="25">
        <f t="shared" si="78"/>
        <v>22803.598767072635</v>
      </c>
      <c r="AY97" s="25">
        <f t="shared" si="79"/>
        <v>3088.7382225533015</v>
      </c>
    </row>
    <row r="98" spans="2:51" ht="12.75">
      <c r="B98" s="5">
        <v>8092</v>
      </c>
      <c r="C98" s="25">
        <v>1672.43</v>
      </c>
      <c r="D98" s="25">
        <v>0.0008240999999999999</v>
      </c>
      <c r="E98" s="25">
        <v>4.08586</v>
      </c>
      <c r="F98" s="25">
        <v>0.0206783</v>
      </c>
      <c r="G98" s="25">
        <v>0.00506092</v>
      </c>
      <c r="I98" s="25">
        <v>1062134</v>
      </c>
      <c r="J98" s="25">
        <v>1011280</v>
      </c>
      <c r="K98" s="25">
        <v>1.05029</v>
      </c>
      <c r="M98" s="25">
        <v>45669</v>
      </c>
      <c r="N98" s="25">
        <v>43762.5</v>
      </c>
      <c r="O98" s="25">
        <v>1.0044</v>
      </c>
      <c r="P98" s="25">
        <v>28.8063</v>
      </c>
      <c r="Q98" s="25">
        <v>0.140612</v>
      </c>
      <c r="S98" s="25">
        <v>49327</v>
      </c>
      <c r="T98" s="25">
        <v>24938.4</v>
      </c>
      <c r="U98" s="25">
        <v>1.0025</v>
      </c>
      <c r="V98" s="25">
        <v>31.0549</v>
      </c>
      <c r="W98" s="25">
        <v>0.146331</v>
      </c>
      <c r="Y98" s="25">
        <v>47776</v>
      </c>
      <c r="Z98" s="25">
        <v>33021.9</v>
      </c>
      <c r="AA98" s="25">
        <v>1.00331</v>
      </c>
      <c r="AB98" s="25">
        <v>30.1028</v>
      </c>
      <c r="AC98" s="25">
        <v>0.143932</v>
      </c>
      <c r="AE98" s="25">
        <v>47268</v>
      </c>
      <c r="AF98" s="25">
        <v>6472.8</v>
      </c>
      <c r="AG98" s="25">
        <v>1.00065</v>
      </c>
      <c r="AH98" s="25">
        <v>29.7036</v>
      </c>
      <c r="AI98" s="25">
        <v>0.143676</v>
      </c>
      <c r="AK98" s="25">
        <f t="shared" si="72"/>
        <v>29.9169</v>
      </c>
      <c r="AL98" s="25">
        <f t="shared" si="73"/>
        <v>0.07182605277030403</v>
      </c>
      <c r="AN98" s="25">
        <f t="shared" si="74"/>
        <v>7.3220570455179566</v>
      </c>
      <c r="AO98" s="25">
        <f t="shared" si="75"/>
        <v>0.017579176175959044</v>
      </c>
      <c r="AQ98" s="25">
        <v>1</v>
      </c>
      <c r="AR98" s="25">
        <v>0</v>
      </c>
      <c r="AT98" s="25">
        <f t="shared" si="76"/>
        <v>7.3220570455179566</v>
      </c>
      <c r="AU98" s="25">
        <f t="shared" si="77"/>
        <v>0.017579176175959044</v>
      </c>
      <c r="AX98" s="25">
        <f t="shared" si="78"/>
        <v>23693.87379769692</v>
      </c>
      <c r="AY98" s="25">
        <f t="shared" si="79"/>
        <v>3235.958645282698</v>
      </c>
    </row>
    <row r="99" spans="2:51" ht="12.75">
      <c r="B99" s="5">
        <v>8093</v>
      </c>
      <c r="C99" s="25">
        <v>1752.85</v>
      </c>
      <c r="D99" s="25">
        <v>0.0008240999999999999</v>
      </c>
      <c r="E99" s="25">
        <v>3.98742</v>
      </c>
      <c r="F99" s="25">
        <v>0.020277299999999998</v>
      </c>
      <c r="G99" s="25">
        <v>0.00508531</v>
      </c>
      <c r="I99" s="25">
        <v>1083820</v>
      </c>
      <c r="J99" s="25">
        <v>1033124</v>
      </c>
      <c r="K99" s="25">
        <v>1.04907</v>
      </c>
      <c r="M99" s="25">
        <v>47020</v>
      </c>
      <c r="N99" s="25">
        <v>42695.9</v>
      </c>
      <c r="O99" s="25">
        <v>1.00429</v>
      </c>
      <c r="P99" s="25">
        <v>28.2619</v>
      </c>
      <c r="Q99" s="25">
        <v>0.136005</v>
      </c>
      <c r="S99" s="25">
        <v>50220</v>
      </c>
      <c r="T99" s="25">
        <v>24382.3</v>
      </c>
      <c r="U99" s="25">
        <v>1.00244</v>
      </c>
      <c r="V99" s="25">
        <v>30.1299</v>
      </c>
      <c r="W99" s="25">
        <v>0.140688</v>
      </c>
      <c r="Y99" s="25">
        <v>48750</v>
      </c>
      <c r="Z99" s="25">
        <v>32249.4</v>
      </c>
      <c r="AA99" s="25">
        <v>1.00324</v>
      </c>
      <c r="AB99" s="25">
        <v>29.271</v>
      </c>
      <c r="AC99" s="25">
        <v>0.138546</v>
      </c>
      <c r="AE99" s="25">
        <v>49216</v>
      </c>
      <c r="AF99" s="25">
        <v>6323.77</v>
      </c>
      <c r="AG99" s="25">
        <v>1.00063</v>
      </c>
      <c r="AH99" s="25">
        <v>29.4742</v>
      </c>
      <c r="AI99" s="25">
        <v>0.138422</v>
      </c>
      <c r="AK99" s="25">
        <f t="shared" si="72"/>
        <v>29.28425</v>
      </c>
      <c r="AL99" s="25">
        <f t="shared" si="73"/>
        <v>0.0692125880751652</v>
      </c>
      <c r="AN99" s="25">
        <f t="shared" si="74"/>
        <v>7.344159882831505</v>
      </c>
      <c r="AO99" s="25">
        <f t="shared" si="75"/>
        <v>0.017357737101977015</v>
      </c>
      <c r="AQ99" s="25">
        <v>1</v>
      </c>
      <c r="AR99" s="25">
        <v>0</v>
      </c>
      <c r="AT99" s="25">
        <f t="shared" si="76"/>
        <v>7.344159882831505</v>
      </c>
      <c r="AU99" s="25">
        <f t="shared" si="77"/>
        <v>0.017357737101977015</v>
      </c>
      <c r="AX99" s="25">
        <f t="shared" si="78"/>
        <v>24375.63343607172</v>
      </c>
      <c r="AY99" s="25">
        <f t="shared" si="79"/>
        <v>3319.0499423977426</v>
      </c>
    </row>
    <row r="100" spans="2:51" s="32" customFormat="1" ht="12.75">
      <c r="B100" s="33"/>
      <c r="C100" s="34"/>
      <c r="D100" s="34"/>
      <c r="E100" s="34"/>
      <c r="F100" s="34" t="s">
        <v>77</v>
      </c>
      <c r="G100" s="34">
        <f>AVERAGE(G92:G99)</f>
        <v>0.0050740975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 t="s">
        <v>78</v>
      </c>
      <c r="AR100" s="34"/>
      <c r="AS100" s="34"/>
      <c r="AT100" s="34">
        <f>SUM(AX92:AX99)/SUM(AY92:AY99)</f>
        <v>7.389929167551254</v>
      </c>
      <c r="AU100" s="34">
        <f>1/SQRT(SUM(AY92:AY99))</f>
        <v>0.006157579095962812</v>
      </c>
      <c r="AV100" s="34"/>
      <c r="AW100" s="34"/>
      <c r="AX100" s="34"/>
      <c r="AY100" s="34"/>
    </row>
    <row r="101" ht="12.75">
      <c r="B101" s="13"/>
    </row>
    <row r="102" ht="12.75">
      <c r="B102" s="5"/>
    </row>
    <row r="103" spans="1:51" ht="12.75">
      <c r="A103">
        <v>1000</v>
      </c>
      <c r="B103" s="5">
        <v>8022</v>
      </c>
      <c r="C103" s="25">
        <v>608.472</v>
      </c>
      <c r="D103" s="25">
        <v>0.0008240999999999999</v>
      </c>
      <c r="E103" s="25">
        <v>1.01196</v>
      </c>
      <c r="F103" s="25">
        <v>0.0101891</v>
      </c>
      <c r="G103" s="25">
        <v>0.0100687</v>
      </c>
      <c r="I103" s="25">
        <v>1365169</v>
      </c>
      <c r="J103" s="25">
        <v>1159400</v>
      </c>
      <c r="K103" s="25">
        <v>1.17748</v>
      </c>
      <c r="M103" s="25">
        <v>90284</v>
      </c>
      <c r="N103" s="25">
        <v>11966.8</v>
      </c>
      <c r="O103" s="25">
        <v>1.0012</v>
      </c>
      <c r="P103" s="25">
        <v>174.921</v>
      </c>
      <c r="Q103" s="25">
        <v>0.622661</v>
      </c>
      <c r="S103" s="25">
        <v>98030</v>
      </c>
      <c r="T103" s="25">
        <v>10363</v>
      </c>
      <c r="U103" s="25">
        <v>1.00104</v>
      </c>
      <c r="V103" s="25">
        <v>189.899</v>
      </c>
      <c r="W103" s="25">
        <v>0.652212</v>
      </c>
      <c r="Y103" s="25">
        <v>96589</v>
      </c>
      <c r="Z103" s="25">
        <v>9266.82</v>
      </c>
      <c r="AA103" s="25">
        <v>1.00093</v>
      </c>
      <c r="AB103" s="25">
        <v>187.087</v>
      </c>
      <c r="AC103" s="25">
        <v>0.646686</v>
      </c>
      <c r="AE103" s="25">
        <v>90881</v>
      </c>
      <c r="AF103" s="25">
        <v>1952.22</v>
      </c>
      <c r="AG103" s="25">
        <v>1.0002</v>
      </c>
      <c r="AH103" s="25">
        <v>175.902</v>
      </c>
      <c r="AI103" s="25">
        <v>0.643894</v>
      </c>
      <c r="AK103" s="25">
        <f aca="true" t="shared" si="80" ref="AK103:AK112">(P103+V103+AB103+AH103)/4</f>
        <v>181.95225</v>
      </c>
      <c r="AL103" s="25">
        <f aca="true" t="shared" si="81" ref="AL103:AL112">SQRT(Q103*Q103+W103*W103+AC103*AC103+AI103*AI103)/4</f>
        <v>0.32073056056612764</v>
      </c>
      <c r="AN103" s="25">
        <f aca="true" t="shared" si="82" ref="AN103:AN112">AK103/E103</f>
        <v>179.8018202300486</v>
      </c>
      <c r="AO103" s="25">
        <f aca="true" t="shared" si="83" ref="AO103:AO112">AL103/E103</f>
        <v>0.3169399586605475</v>
      </c>
      <c r="AQ103" s="25">
        <v>1</v>
      </c>
      <c r="AR103" s="25">
        <v>0</v>
      </c>
      <c r="AT103" s="25">
        <f aca="true" t="shared" si="84" ref="AT103:AT112">AN103*AQ103</f>
        <v>179.8018202300486</v>
      </c>
      <c r="AU103" s="25">
        <f aca="true" t="shared" si="85" ref="AU103:AU112">SQRT(AQ103*AQ103*AO103*AO103+AN103*AN103*AR103*AR103)</f>
        <v>0.3169399586605475</v>
      </c>
      <c r="AX103" s="25">
        <f aca="true" t="shared" si="86" ref="AX103:AX112">AT103/(AU103*AU103)</f>
        <v>1789.9466634311034</v>
      </c>
      <c r="AY103" s="25">
        <f aca="true" t="shared" si="87" ref="AY103:AY112">1/(AU103*AU103)</f>
        <v>9.955108692119715</v>
      </c>
    </row>
    <row r="104" spans="1:51" ht="12.75">
      <c r="A104" t="s">
        <v>10</v>
      </c>
      <c r="B104" s="5">
        <v>8023</v>
      </c>
      <c r="C104" s="25">
        <v>559.472</v>
      </c>
      <c r="D104" s="25">
        <v>0.0008240999999999999</v>
      </c>
      <c r="E104" s="25">
        <v>1.08154</v>
      </c>
      <c r="F104" s="25">
        <v>0.0103359</v>
      </c>
      <c r="G104" s="25">
        <v>0.00955665</v>
      </c>
      <c r="I104" s="25">
        <v>1339851</v>
      </c>
      <c r="J104" s="25">
        <v>1125526</v>
      </c>
      <c r="K104" s="25">
        <v>1.19042</v>
      </c>
      <c r="M104" s="25">
        <v>87754</v>
      </c>
      <c r="N104" s="25">
        <v>12854.8</v>
      </c>
      <c r="O104" s="25">
        <v>1.00129</v>
      </c>
      <c r="P104" s="25">
        <v>186.96</v>
      </c>
      <c r="Q104" s="25">
        <v>0.674878</v>
      </c>
      <c r="S104" s="25">
        <v>94741</v>
      </c>
      <c r="T104" s="25">
        <v>11139.3</v>
      </c>
      <c r="U104" s="25">
        <v>1.00112</v>
      </c>
      <c r="V104" s="25">
        <v>201.811</v>
      </c>
      <c r="W104" s="25">
        <v>0.704603</v>
      </c>
      <c r="Y104" s="25">
        <v>93227</v>
      </c>
      <c r="Z104" s="25">
        <v>9948.24</v>
      </c>
      <c r="AA104" s="25">
        <v>1.001</v>
      </c>
      <c r="AB104" s="25">
        <v>198.562</v>
      </c>
      <c r="AC104" s="25">
        <v>0.698118</v>
      </c>
      <c r="AE104" s="25">
        <v>87860</v>
      </c>
      <c r="AF104" s="25">
        <v>2098.76</v>
      </c>
      <c r="AG104" s="25">
        <v>1.00021</v>
      </c>
      <c r="AH104" s="25">
        <v>186.984</v>
      </c>
      <c r="AI104" s="25">
        <v>0.695182</v>
      </c>
      <c r="AK104" s="25">
        <f t="shared" si="80"/>
        <v>193.57925000000003</v>
      </c>
      <c r="AL104" s="25">
        <f t="shared" si="81"/>
        <v>0.3466421477493937</v>
      </c>
      <c r="AN104" s="25">
        <f t="shared" si="82"/>
        <v>178.98482719085752</v>
      </c>
      <c r="AO104" s="25">
        <f t="shared" si="83"/>
        <v>0.32050793105145786</v>
      </c>
      <c r="AQ104" s="25">
        <v>1</v>
      </c>
      <c r="AR104" s="25">
        <v>0</v>
      </c>
      <c r="AT104" s="25">
        <f t="shared" si="84"/>
        <v>178.98482719085752</v>
      </c>
      <c r="AU104" s="25">
        <f t="shared" si="85"/>
        <v>0.32050793105145786</v>
      </c>
      <c r="AX104" s="25">
        <f t="shared" si="86"/>
        <v>1742.3630613144594</v>
      </c>
      <c r="AY104" s="25">
        <f t="shared" si="87"/>
        <v>9.734697005665845</v>
      </c>
    </row>
    <row r="105" spans="1:51" ht="12.75">
      <c r="A105" t="s">
        <v>11</v>
      </c>
      <c r="B105" s="5">
        <v>8030</v>
      </c>
      <c r="C105" s="25">
        <v>534.738</v>
      </c>
      <c r="D105" s="25">
        <v>0.0008240999999999999</v>
      </c>
      <c r="E105" s="25">
        <v>1.00679</v>
      </c>
      <c r="F105" s="25">
        <v>0.0101786</v>
      </c>
      <c r="G105" s="25">
        <v>0.010110000000000001</v>
      </c>
      <c r="I105" s="25">
        <v>1191918</v>
      </c>
      <c r="J105" s="25">
        <v>1012073</v>
      </c>
      <c r="K105" s="25">
        <v>1.1777</v>
      </c>
      <c r="M105" s="25">
        <v>79292</v>
      </c>
      <c r="N105" s="25">
        <v>12022.5</v>
      </c>
      <c r="O105" s="25">
        <v>1.0012</v>
      </c>
      <c r="P105" s="25">
        <v>174.842</v>
      </c>
      <c r="Q105" s="25">
        <v>0.664368</v>
      </c>
      <c r="S105" s="25">
        <v>86402</v>
      </c>
      <c r="T105" s="25">
        <v>10423.9</v>
      </c>
      <c r="U105" s="25">
        <v>1.00104</v>
      </c>
      <c r="V105" s="25">
        <v>190.489</v>
      </c>
      <c r="W105" s="25">
        <v>0.6973269999999999</v>
      </c>
      <c r="Y105" s="25">
        <v>84578</v>
      </c>
      <c r="Z105" s="25">
        <v>9310.05</v>
      </c>
      <c r="AA105" s="25">
        <v>1.00093</v>
      </c>
      <c r="AB105" s="25">
        <v>186.447</v>
      </c>
      <c r="AC105" s="25">
        <v>0.6888569999999999</v>
      </c>
      <c r="AE105" s="25">
        <v>79359</v>
      </c>
      <c r="AF105" s="25">
        <v>1964.17</v>
      </c>
      <c r="AG105" s="25">
        <v>1.0002</v>
      </c>
      <c r="AH105" s="25">
        <v>174.813</v>
      </c>
      <c r="AI105" s="25">
        <v>0.685754</v>
      </c>
      <c r="AK105" s="25">
        <f t="shared" si="80"/>
        <v>181.64775</v>
      </c>
      <c r="AL105" s="25">
        <f t="shared" si="81"/>
        <v>0.34209212020649493</v>
      </c>
      <c r="AN105" s="25">
        <f t="shared" si="82"/>
        <v>180.4226800027811</v>
      </c>
      <c r="AO105" s="25">
        <f t="shared" si="83"/>
        <v>0.339784980190998</v>
      </c>
      <c r="AQ105" s="25">
        <v>1</v>
      </c>
      <c r="AR105" s="25">
        <v>0</v>
      </c>
      <c r="AT105" s="25">
        <f t="shared" si="84"/>
        <v>180.4226800027811</v>
      </c>
      <c r="AU105" s="25">
        <f t="shared" si="85"/>
        <v>0.339784980190998</v>
      </c>
      <c r="AX105" s="25">
        <f t="shared" si="86"/>
        <v>1562.7257725824213</v>
      </c>
      <c r="AY105" s="25">
        <f t="shared" si="87"/>
        <v>8.661470789361587</v>
      </c>
    </row>
    <row r="106" spans="2:51" ht="12.75">
      <c r="B106" s="5">
        <v>8031</v>
      </c>
      <c r="C106" s="25">
        <v>544.714</v>
      </c>
      <c r="D106" s="25">
        <v>0.0008240999999999999</v>
      </c>
      <c r="E106" s="25">
        <v>1.05852</v>
      </c>
      <c r="F106" s="25">
        <v>0.010286499999999999</v>
      </c>
      <c r="G106" s="25">
        <v>0.00971782</v>
      </c>
      <c r="I106" s="25">
        <v>1277423</v>
      </c>
      <c r="J106" s="25">
        <v>1076547</v>
      </c>
      <c r="K106" s="25">
        <v>1.18659</v>
      </c>
      <c r="M106" s="25">
        <v>84040</v>
      </c>
      <c r="N106" s="25">
        <v>12547.8</v>
      </c>
      <c r="O106" s="25">
        <v>1.00126</v>
      </c>
      <c r="P106" s="25">
        <v>183.301</v>
      </c>
      <c r="Q106" s="25">
        <v>0.676249</v>
      </c>
      <c r="S106" s="25">
        <v>90698</v>
      </c>
      <c r="T106" s="25">
        <v>10837.8</v>
      </c>
      <c r="U106" s="25">
        <v>1.00108</v>
      </c>
      <c r="V106" s="25">
        <v>197.789</v>
      </c>
      <c r="W106" s="25">
        <v>0.705896</v>
      </c>
      <c r="Y106" s="25">
        <v>89425</v>
      </c>
      <c r="Z106" s="25">
        <v>9689.63</v>
      </c>
      <c r="AA106" s="25">
        <v>1.00097</v>
      </c>
      <c r="AB106" s="25">
        <v>194.99</v>
      </c>
      <c r="AC106" s="25">
        <v>0.700183</v>
      </c>
      <c r="AE106" s="25">
        <v>84625</v>
      </c>
      <c r="AF106" s="25">
        <v>2047.37</v>
      </c>
      <c r="AG106" s="25">
        <v>1.0002</v>
      </c>
      <c r="AH106" s="25">
        <v>184.383</v>
      </c>
      <c r="AI106" s="25">
        <v>0.697417</v>
      </c>
      <c r="AK106" s="25">
        <f t="shared" si="80"/>
        <v>190.11575</v>
      </c>
      <c r="AL106" s="25">
        <f t="shared" si="81"/>
        <v>0.3475133610916097</v>
      </c>
      <c r="AN106" s="25">
        <f t="shared" si="82"/>
        <v>179.60525072743076</v>
      </c>
      <c r="AO106" s="25">
        <f t="shared" si="83"/>
        <v>0.3283011762570473</v>
      </c>
      <c r="AQ106" s="25">
        <v>1</v>
      </c>
      <c r="AR106" s="25">
        <v>0</v>
      </c>
      <c r="AT106" s="25">
        <f t="shared" si="84"/>
        <v>179.60525072743076</v>
      </c>
      <c r="AU106" s="25">
        <f t="shared" si="85"/>
        <v>0.3283011762570473</v>
      </c>
      <c r="AX106" s="25">
        <f t="shared" si="86"/>
        <v>1666.3804105617799</v>
      </c>
      <c r="AY106" s="25">
        <f t="shared" si="87"/>
        <v>9.278016114855582</v>
      </c>
    </row>
    <row r="107" spans="2:51" ht="12.75">
      <c r="B107" s="5">
        <v>8038</v>
      </c>
      <c r="C107" s="25">
        <v>578.582</v>
      </c>
      <c r="D107" s="25">
        <v>0.0008240999999999999</v>
      </c>
      <c r="E107" s="25">
        <v>0.993733</v>
      </c>
      <c r="F107" s="25">
        <v>0.010152</v>
      </c>
      <c r="G107" s="25">
        <v>0.010216</v>
      </c>
      <c r="I107" s="25">
        <v>1284629</v>
      </c>
      <c r="J107" s="25">
        <v>1093242</v>
      </c>
      <c r="K107" s="25">
        <v>1.17506</v>
      </c>
      <c r="M107" s="25">
        <v>85856</v>
      </c>
      <c r="N107" s="25">
        <v>11663.4</v>
      </c>
      <c r="O107" s="25">
        <v>1.00117</v>
      </c>
      <c r="P107" s="25">
        <v>174.572</v>
      </c>
      <c r="Q107" s="25">
        <v>0.637618</v>
      </c>
      <c r="S107" s="25">
        <v>91828</v>
      </c>
      <c r="T107" s="25">
        <v>10106.7</v>
      </c>
      <c r="U107" s="25">
        <v>1.00101</v>
      </c>
      <c r="V107" s="25">
        <v>186.686</v>
      </c>
      <c r="W107" s="25">
        <v>0.662223</v>
      </c>
      <c r="Y107" s="25">
        <v>91406</v>
      </c>
      <c r="Z107" s="25">
        <v>9002.88</v>
      </c>
      <c r="AA107" s="25">
        <v>1.0009</v>
      </c>
      <c r="AB107" s="25">
        <v>185.807</v>
      </c>
      <c r="AC107" s="25">
        <v>0.660422</v>
      </c>
      <c r="AE107" s="25">
        <v>86059</v>
      </c>
      <c r="AF107" s="25">
        <v>1904.54</v>
      </c>
      <c r="AG107" s="25">
        <v>1.00019</v>
      </c>
      <c r="AH107" s="25">
        <v>174.814</v>
      </c>
      <c r="AI107" s="25">
        <v>0.6575949999999999</v>
      </c>
      <c r="AK107" s="25">
        <f t="shared" si="80"/>
        <v>180.46975</v>
      </c>
      <c r="AL107" s="25">
        <f t="shared" si="81"/>
        <v>0.32726942434349865</v>
      </c>
      <c r="AN107" s="25">
        <f t="shared" si="82"/>
        <v>181.6078866254819</v>
      </c>
      <c r="AO107" s="25">
        <f t="shared" si="83"/>
        <v>0.3293333564886128</v>
      </c>
      <c r="AQ107" s="25">
        <v>1</v>
      </c>
      <c r="AR107" s="25">
        <v>0</v>
      </c>
      <c r="AT107" s="25">
        <f t="shared" si="84"/>
        <v>181.6078866254819</v>
      </c>
      <c r="AU107" s="25">
        <f t="shared" si="85"/>
        <v>0.3293333564886128</v>
      </c>
      <c r="AX107" s="25">
        <f t="shared" si="86"/>
        <v>1674.41560854906</v>
      </c>
      <c r="AY107" s="25">
        <f t="shared" si="87"/>
        <v>9.219949858246508</v>
      </c>
    </row>
    <row r="108" spans="2:51" ht="12.75">
      <c r="B108" s="5">
        <v>8039</v>
      </c>
      <c r="C108" s="25">
        <v>568.551</v>
      </c>
      <c r="D108" s="25">
        <v>0.0008240999999999999</v>
      </c>
      <c r="E108" s="25">
        <v>0.96118</v>
      </c>
      <c r="F108" s="25">
        <v>0.010086999999999999</v>
      </c>
      <c r="G108" s="25">
        <v>0.0104944</v>
      </c>
      <c r="I108" s="25">
        <v>1217884</v>
      </c>
      <c r="J108" s="25">
        <v>1029010</v>
      </c>
      <c r="K108" s="25">
        <v>1.18355</v>
      </c>
      <c r="M108" s="25">
        <v>80398</v>
      </c>
      <c r="N108" s="25">
        <v>11517.8</v>
      </c>
      <c r="O108" s="25">
        <v>1.00115</v>
      </c>
      <c r="P108" s="25">
        <v>167.557</v>
      </c>
      <c r="Q108" s="25">
        <v>0.632092</v>
      </c>
      <c r="S108" s="25">
        <v>87097</v>
      </c>
      <c r="T108" s="25">
        <v>9962.41</v>
      </c>
      <c r="U108" s="25">
        <v>1.001</v>
      </c>
      <c r="V108" s="25">
        <v>181.49</v>
      </c>
      <c r="W108" s="25">
        <v>0.661241</v>
      </c>
      <c r="Y108" s="25">
        <v>85166</v>
      </c>
      <c r="Z108" s="25">
        <v>8896.44</v>
      </c>
      <c r="AA108" s="25">
        <v>1.00089</v>
      </c>
      <c r="AB108" s="25">
        <v>177.447</v>
      </c>
      <c r="AC108" s="25">
        <v>0.6528200000000001</v>
      </c>
      <c r="AE108" s="25">
        <v>81023</v>
      </c>
      <c r="AF108" s="25">
        <v>1876.87</v>
      </c>
      <c r="AG108" s="25">
        <v>1.00019</v>
      </c>
      <c r="AH108" s="25">
        <v>168.697</v>
      </c>
      <c r="AI108" s="25">
        <v>0.650485</v>
      </c>
      <c r="AK108" s="25">
        <f t="shared" si="80"/>
        <v>173.79775</v>
      </c>
      <c r="AL108" s="25">
        <f t="shared" si="81"/>
        <v>0.3246233051717406</v>
      </c>
      <c r="AN108" s="25">
        <f t="shared" si="82"/>
        <v>180.81706860317527</v>
      </c>
      <c r="AO108" s="25">
        <f t="shared" si="83"/>
        <v>0.3377341446677423</v>
      </c>
      <c r="AQ108" s="25">
        <v>1</v>
      </c>
      <c r="AR108" s="25">
        <v>0</v>
      </c>
      <c r="AT108" s="25">
        <f t="shared" si="84"/>
        <v>180.81706860317527</v>
      </c>
      <c r="AU108" s="25">
        <f t="shared" si="85"/>
        <v>0.3377341446677423</v>
      </c>
      <c r="AX108" s="25">
        <f t="shared" si="86"/>
        <v>1585.2197876078353</v>
      </c>
      <c r="AY108" s="25">
        <f t="shared" si="87"/>
        <v>8.766980904257386</v>
      </c>
    </row>
    <row r="109" spans="2:51" ht="12.75">
      <c r="B109" s="5">
        <v>8046</v>
      </c>
      <c r="C109" s="25">
        <v>516.446</v>
      </c>
      <c r="D109" s="25">
        <v>0.0008240999999999999</v>
      </c>
      <c r="E109" s="25">
        <v>1.03772</v>
      </c>
      <c r="F109" s="25">
        <v>0.010242699999999999</v>
      </c>
      <c r="G109" s="25">
        <v>0.00987032</v>
      </c>
      <c r="I109" s="25">
        <v>1198853</v>
      </c>
      <c r="J109" s="25">
        <v>1012830</v>
      </c>
      <c r="K109" s="25">
        <v>1.18367</v>
      </c>
      <c r="M109" s="25">
        <v>79411</v>
      </c>
      <c r="N109" s="25">
        <v>12427</v>
      </c>
      <c r="O109" s="25">
        <v>1.00124</v>
      </c>
      <c r="P109" s="25">
        <v>182.232</v>
      </c>
      <c r="Q109" s="25">
        <v>0.691863</v>
      </c>
      <c r="S109" s="25">
        <v>86678</v>
      </c>
      <c r="T109" s="25">
        <v>10791.1</v>
      </c>
      <c r="U109" s="25">
        <v>1.00108</v>
      </c>
      <c r="V109" s="25">
        <v>198.876</v>
      </c>
      <c r="W109" s="25">
        <v>0.7268749999999999</v>
      </c>
      <c r="Y109" s="25">
        <v>84459</v>
      </c>
      <c r="Z109" s="25">
        <v>9592.67</v>
      </c>
      <c r="AA109" s="25">
        <v>1.00096</v>
      </c>
      <c r="AB109" s="25">
        <v>193.761</v>
      </c>
      <c r="AC109" s="25">
        <v>0.7161719999999999</v>
      </c>
      <c r="AE109" s="25">
        <v>79570</v>
      </c>
      <c r="AF109" s="25">
        <v>2031.96</v>
      </c>
      <c r="AG109" s="25">
        <v>1.0002</v>
      </c>
      <c r="AH109" s="25">
        <v>182.407</v>
      </c>
      <c r="AI109" s="25">
        <v>0.713133</v>
      </c>
      <c r="AK109" s="25">
        <f t="shared" si="80"/>
        <v>189.31900000000002</v>
      </c>
      <c r="AL109" s="25">
        <f t="shared" si="81"/>
        <v>0.3560620280993011</v>
      </c>
      <c r="AN109" s="25">
        <f t="shared" si="82"/>
        <v>182.43745904482907</v>
      </c>
      <c r="AO109" s="25">
        <f t="shared" si="83"/>
        <v>0.343119558358036</v>
      </c>
      <c r="AQ109" s="25">
        <v>1</v>
      </c>
      <c r="AR109" s="25">
        <v>0</v>
      </c>
      <c r="AT109" s="25">
        <f t="shared" si="84"/>
        <v>182.43745904482907</v>
      </c>
      <c r="AU109" s="25">
        <f t="shared" si="85"/>
        <v>0.343119558358036</v>
      </c>
      <c r="AX109" s="25">
        <f t="shared" si="86"/>
        <v>1549.6123408351446</v>
      </c>
      <c r="AY109" s="25">
        <f t="shared" si="87"/>
        <v>8.493937313906402</v>
      </c>
    </row>
    <row r="110" spans="2:51" ht="12.75">
      <c r="B110" s="5">
        <v>8047</v>
      </c>
      <c r="C110" s="25">
        <v>492.491</v>
      </c>
      <c r="D110" s="25">
        <v>0.0008240999999999999</v>
      </c>
      <c r="E110" s="25">
        <v>1.09276</v>
      </c>
      <c r="F110" s="25">
        <v>0.0103603</v>
      </c>
      <c r="G110" s="25">
        <v>0.00948091</v>
      </c>
      <c r="I110" s="25">
        <v>1204126</v>
      </c>
      <c r="J110" s="25">
        <v>1008975</v>
      </c>
      <c r="K110" s="25">
        <v>1.19342</v>
      </c>
      <c r="M110" s="25">
        <v>79541</v>
      </c>
      <c r="N110" s="25">
        <v>13008.9</v>
      </c>
      <c r="O110" s="25">
        <v>1.0013</v>
      </c>
      <c r="P110" s="25">
        <v>192.997</v>
      </c>
      <c r="Q110" s="25">
        <v>0.732211</v>
      </c>
      <c r="S110" s="25">
        <v>85659</v>
      </c>
      <c r="T110" s="25">
        <v>11291.9</v>
      </c>
      <c r="U110" s="25">
        <v>1.00113</v>
      </c>
      <c r="V110" s="25">
        <v>207.806</v>
      </c>
      <c r="W110" s="25">
        <v>0.763407</v>
      </c>
      <c r="Y110" s="25">
        <v>84098</v>
      </c>
      <c r="Z110" s="25">
        <v>10056.7</v>
      </c>
      <c r="AA110" s="25">
        <v>1.00101</v>
      </c>
      <c r="AB110" s="25">
        <v>203.993</v>
      </c>
      <c r="AC110" s="25">
        <v>0.7553949999999999</v>
      </c>
      <c r="AE110" s="25">
        <v>79677</v>
      </c>
      <c r="AF110" s="25">
        <v>2128.82</v>
      </c>
      <c r="AG110" s="25">
        <v>1.00021</v>
      </c>
      <c r="AH110" s="25">
        <v>193.116</v>
      </c>
      <c r="AI110" s="25">
        <v>0.752454</v>
      </c>
      <c r="AK110" s="25">
        <f t="shared" si="80"/>
        <v>199.478</v>
      </c>
      <c r="AL110" s="25">
        <f t="shared" si="81"/>
        <v>0.3754773482108308</v>
      </c>
      <c r="AN110" s="25">
        <f t="shared" si="82"/>
        <v>182.54511512134414</v>
      </c>
      <c r="AO110" s="25">
        <f t="shared" si="83"/>
        <v>0.3436045867444185</v>
      </c>
      <c r="AQ110" s="25">
        <v>1</v>
      </c>
      <c r="AR110" s="25">
        <v>0</v>
      </c>
      <c r="AT110" s="25">
        <f t="shared" si="84"/>
        <v>182.54511512134414</v>
      </c>
      <c r="AU110" s="25">
        <f t="shared" si="85"/>
        <v>0.3436045867444185</v>
      </c>
      <c r="AX110" s="25">
        <f t="shared" si="86"/>
        <v>1546.1524419221687</v>
      </c>
      <c r="AY110" s="25">
        <f t="shared" si="87"/>
        <v>8.469974345215357</v>
      </c>
    </row>
    <row r="111" spans="2:51" ht="12.75">
      <c r="B111" s="5">
        <v>8054</v>
      </c>
      <c r="C111" s="25">
        <v>487.148</v>
      </c>
      <c r="D111" s="25">
        <v>0.0008240999999999999</v>
      </c>
      <c r="E111" s="25">
        <v>1.10346</v>
      </c>
      <c r="F111" s="25">
        <v>0.0103838</v>
      </c>
      <c r="G111" s="25">
        <v>0.00941018</v>
      </c>
      <c r="I111" s="25">
        <v>1204945</v>
      </c>
      <c r="J111" s="25">
        <v>1007422</v>
      </c>
      <c r="K111" s="25">
        <v>1.19607</v>
      </c>
      <c r="M111" s="25">
        <v>78850</v>
      </c>
      <c r="N111" s="25">
        <v>13095.1</v>
      </c>
      <c r="O111" s="25">
        <v>1.00131</v>
      </c>
      <c r="P111" s="25">
        <v>193.85</v>
      </c>
      <c r="Q111" s="25">
        <v>0.738282</v>
      </c>
      <c r="S111" s="25">
        <v>85503</v>
      </c>
      <c r="T111" s="25">
        <v>11385.3</v>
      </c>
      <c r="U111" s="25">
        <v>1.00114</v>
      </c>
      <c r="V111" s="25">
        <v>210.17</v>
      </c>
      <c r="W111" s="25">
        <v>0.77273</v>
      </c>
      <c r="Y111" s="25">
        <v>83669</v>
      </c>
      <c r="Z111" s="25">
        <v>10131.6</v>
      </c>
      <c r="AA111" s="25">
        <v>1.00101</v>
      </c>
      <c r="AB111" s="25">
        <v>205.636</v>
      </c>
      <c r="AC111" s="25">
        <v>0.763196</v>
      </c>
      <c r="AE111" s="25">
        <v>79014</v>
      </c>
      <c r="AF111" s="25">
        <v>2149.24</v>
      </c>
      <c r="AG111" s="25">
        <v>1.00021</v>
      </c>
      <c r="AH111" s="25">
        <v>194.04</v>
      </c>
      <c r="AI111" s="25">
        <v>0.7600779999999999</v>
      </c>
      <c r="AK111" s="25">
        <f t="shared" si="80"/>
        <v>200.92399999999998</v>
      </c>
      <c r="AL111" s="25">
        <f t="shared" si="81"/>
        <v>0.3793381295859276</v>
      </c>
      <c r="AN111" s="25">
        <f t="shared" si="82"/>
        <v>182.08544034219634</v>
      </c>
      <c r="AO111" s="25">
        <f t="shared" si="83"/>
        <v>0.3437715273647686</v>
      </c>
      <c r="AQ111" s="25">
        <v>1</v>
      </c>
      <c r="AR111" s="25">
        <v>0</v>
      </c>
      <c r="AT111" s="25">
        <f t="shared" si="84"/>
        <v>182.08544034219634</v>
      </c>
      <c r="AU111" s="25">
        <f t="shared" si="85"/>
        <v>0.3437715273647686</v>
      </c>
      <c r="AX111" s="25">
        <f t="shared" si="86"/>
        <v>1540.7614837269923</v>
      </c>
      <c r="AY111" s="25">
        <f t="shared" si="87"/>
        <v>8.46175004894083</v>
      </c>
    </row>
    <row r="112" spans="2:51" ht="12.75">
      <c r="B112" s="5">
        <v>8055</v>
      </c>
      <c r="C112" s="25">
        <v>484.324</v>
      </c>
      <c r="D112" s="25">
        <v>0.0008240999999999999</v>
      </c>
      <c r="E112" s="25">
        <v>1.17394</v>
      </c>
      <c r="F112" s="25">
        <v>0.0105423</v>
      </c>
      <c r="G112" s="25">
        <v>0.00898029</v>
      </c>
      <c r="I112" s="25">
        <v>1271414</v>
      </c>
      <c r="J112" s="25">
        <v>1052400</v>
      </c>
      <c r="K112" s="25">
        <v>1.20811</v>
      </c>
      <c r="M112" s="25">
        <v>82607</v>
      </c>
      <c r="N112" s="25">
        <v>13750.8</v>
      </c>
      <c r="O112" s="25">
        <v>1.00138</v>
      </c>
      <c r="P112" s="25">
        <v>206.34</v>
      </c>
      <c r="Q112" s="25">
        <v>0.767693</v>
      </c>
      <c r="S112" s="25">
        <v>91289</v>
      </c>
      <c r="T112" s="25">
        <v>11971.7</v>
      </c>
      <c r="U112" s="25">
        <v>1.0012</v>
      </c>
      <c r="V112" s="25">
        <v>227.986</v>
      </c>
      <c r="W112" s="25">
        <v>0.812186</v>
      </c>
      <c r="Y112" s="25">
        <v>88080</v>
      </c>
      <c r="Z112" s="25">
        <v>10643.4</v>
      </c>
      <c r="AA112" s="25">
        <v>1.00107</v>
      </c>
      <c r="AB112" s="25">
        <v>219.943</v>
      </c>
      <c r="AC112" s="25">
        <v>0.7957569999999999</v>
      </c>
      <c r="AE112" s="25">
        <v>82993</v>
      </c>
      <c r="AF112" s="25">
        <v>2255.29</v>
      </c>
      <c r="AG112" s="25">
        <v>1.00023</v>
      </c>
      <c r="AH112" s="25">
        <v>207.066</v>
      </c>
      <c r="AI112" s="25">
        <v>0.792369</v>
      </c>
      <c r="AK112" s="25">
        <f t="shared" si="80"/>
        <v>215.33375</v>
      </c>
      <c r="AL112" s="25">
        <f t="shared" si="81"/>
        <v>0.3960805218051469</v>
      </c>
      <c r="AN112" s="25">
        <f t="shared" si="82"/>
        <v>183.4282416477844</v>
      </c>
      <c r="AO112" s="25">
        <f t="shared" si="83"/>
        <v>0.33739417841213937</v>
      </c>
      <c r="AQ112" s="25">
        <v>1</v>
      </c>
      <c r="AR112" s="25">
        <v>0</v>
      </c>
      <c r="AT112" s="25">
        <f t="shared" si="84"/>
        <v>183.4282416477844</v>
      </c>
      <c r="AU112" s="25">
        <f t="shared" si="85"/>
        <v>0.33739417841213937</v>
      </c>
      <c r="AX112" s="25">
        <f t="shared" si="86"/>
        <v>1611.3542667659253</v>
      </c>
      <c r="AY112" s="25">
        <f t="shared" si="87"/>
        <v>8.784657434922256</v>
      </c>
    </row>
    <row r="113" spans="2:51" s="32" customFormat="1" ht="12.75">
      <c r="B113" s="33"/>
      <c r="C113" s="34"/>
      <c r="D113" s="34"/>
      <c r="E113" s="34"/>
      <c r="F113" s="34" t="s">
        <v>77</v>
      </c>
      <c r="G113" s="34">
        <f>AVERAGE(G103:G112)</f>
        <v>0.009790527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 t="s">
        <v>78</v>
      </c>
      <c r="AR113" s="34"/>
      <c r="AS113" s="34"/>
      <c r="AT113" s="34">
        <f>SUM(AX103:AX112)/SUM(AY103:AY112)</f>
        <v>181.11497318223147</v>
      </c>
      <c r="AU113" s="34">
        <f>1/SQRT(SUM(AY103:AY112))</f>
        <v>0.10551098032124501</v>
      </c>
      <c r="AV113" s="34"/>
      <c r="AW113" s="34"/>
      <c r="AX113" s="34"/>
      <c r="AY113" s="34"/>
    </row>
    <row r="114" ht="12.75">
      <c r="B114" s="13"/>
    </row>
    <row r="115" ht="12.75">
      <c r="B115" s="5"/>
    </row>
    <row r="116" spans="1:51" ht="12.75">
      <c r="A116">
        <v>1000</v>
      </c>
      <c r="B116" s="5">
        <v>8058</v>
      </c>
      <c r="C116" s="25">
        <v>640.545</v>
      </c>
      <c r="D116" s="25">
        <v>0.0008240999999999999</v>
      </c>
      <c r="E116" s="25">
        <v>1.14239</v>
      </c>
      <c r="F116" s="25">
        <v>0.010470199999999999</v>
      </c>
      <c r="G116" s="25">
        <v>0.00916516</v>
      </c>
      <c r="I116" s="25">
        <v>1158513</v>
      </c>
      <c r="J116" s="25">
        <v>1013955</v>
      </c>
      <c r="K116" s="25">
        <v>1.14257</v>
      </c>
      <c r="M116" s="25">
        <v>111395</v>
      </c>
      <c r="N116" s="25">
        <v>13978</v>
      </c>
      <c r="O116" s="25">
        <v>1.0014</v>
      </c>
      <c r="P116" s="25">
        <v>198.978</v>
      </c>
      <c r="Q116" s="25">
        <v>0.6547109999999999</v>
      </c>
      <c r="S116" s="25">
        <v>123183</v>
      </c>
      <c r="T116" s="25">
        <v>10179.9</v>
      </c>
      <c r="U116" s="25">
        <v>1.00102</v>
      </c>
      <c r="V116" s="25">
        <v>219.951</v>
      </c>
      <c r="W116" s="25">
        <v>0.6944119999999999</v>
      </c>
      <c r="Y116" s="25">
        <v>120244</v>
      </c>
      <c r="Z116" s="25">
        <v>10440.5</v>
      </c>
      <c r="AA116" s="25">
        <v>1.00105</v>
      </c>
      <c r="AB116" s="25">
        <v>214.709</v>
      </c>
      <c r="AC116" s="25">
        <v>0.6845749999999999</v>
      </c>
      <c r="AE116" s="25">
        <v>113648</v>
      </c>
      <c r="AF116" s="25">
        <v>2323.51</v>
      </c>
      <c r="AG116" s="25">
        <v>1.00023</v>
      </c>
      <c r="AH116" s="25">
        <v>202.766</v>
      </c>
      <c r="AI116" s="25">
        <v>0.680874</v>
      </c>
      <c r="AK116" s="25">
        <f aca="true" t="shared" si="88" ref="AK116:AK125">(P116+V116+AB116+AH116)/4</f>
        <v>209.10099999999997</v>
      </c>
      <c r="AL116" s="25">
        <f aca="true" t="shared" si="89" ref="AL116:AL125">SQRT(Q116*Q116+W116*W116+AC116*AC116+AI116*AI116)/4</f>
        <v>0.33940083730063925</v>
      </c>
      <c r="AN116" s="25">
        <f aca="true" t="shared" si="90" ref="AN116:AN125">AK116/E116</f>
        <v>183.03819186092312</v>
      </c>
      <c r="AO116" s="25">
        <f aca="true" t="shared" si="91" ref="AO116:AO125">AL116/E116</f>
        <v>0.2970971711067492</v>
      </c>
      <c r="AQ116" s="25">
        <v>1</v>
      </c>
      <c r="AR116" s="25">
        <v>0</v>
      </c>
      <c r="AT116" s="25">
        <f aca="true" t="shared" si="92" ref="AT116:AT125">AN116*AQ116</f>
        <v>183.03819186092312</v>
      </c>
      <c r="AU116" s="25">
        <f aca="true" t="shared" si="93" ref="AU116:AU125">SQRT(AQ116*AQ116*AO116*AO116+AN116*AN116*AR116*AR116)</f>
        <v>0.2970971711067492</v>
      </c>
      <c r="AX116" s="25">
        <f aca="true" t="shared" si="94" ref="AX116:AX125">AT116/(AU116*AU116)</f>
        <v>2073.6940608254395</v>
      </c>
      <c r="AY116" s="25">
        <f aca="true" t="shared" si="95" ref="AY116:AY125">1/(AU116*AU116)</f>
        <v>11.32929712505619</v>
      </c>
    </row>
    <row r="117" spans="1:51" ht="12.75">
      <c r="A117" t="s">
        <v>10</v>
      </c>
      <c r="B117" s="5">
        <v>8059</v>
      </c>
      <c r="C117" s="25">
        <v>657.42</v>
      </c>
      <c r="D117" s="25">
        <v>0.0008240999999999999</v>
      </c>
      <c r="E117" s="25">
        <v>1.21211</v>
      </c>
      <c r="F117" s="25">
        <v>0.010630899999999999</v>
      </c>
      <c r="G117" s="25">
        <v>0.00877062</v>
      </c>
      <c r="I117" s="25">
        <v>1259867</v>
      </c>
      <c r="J117" s="25">
        <v>1095146</v>
      </c>
      <c r="K117" s="25">
        <v>1.15041</v>
      </c>
      <c r="M117" s="25">
        <v>121827</v>
      </c>
      <c r="N117" s="25">
        <v>14849.8</v>
      </c>
      <c r="O117" s="25">
        <v>1.00149</v>
      </c>
      <c r="P117" s="25">
        <v>213.5</v>
      </c>
      <c r="Q117" s="25">
        <v>0.672279</v>
      </c>
      <c r="S117" s="25">
        <v>133900</v>
      </c>
      <c r="T117" s="25">
        <v>10816.2</v>
      </c>
      <c r="U117" s="25">
        <v>1.00108</v>
      </c>
      <c r="V117" s="25">
        <v>234.563</v>
      </c>
      <c r="W117" s="25">
        <v>0.710503</v>
      </c>
      <c r="Y117" s="25">
        <v>129472</v>
      </c>
      <c r="Z117" s="25">
        <v>11087.1</v>
      </c>
      <c r="AA117" s="25">
        <v>1.00111</v>
      </c>
      <c r="AB117" s="25">
        <v>226.813</v>
      </c>
      <c r="AC117" s="25">
        <v>0.696523</v>
      </c>
      <c r="AE117" s="25">
        <v>122970</v>
      </c>
      <c r="AF117" s="25">
        <v>2460.68</v>
      </c>
      <c r="AG117" s="25">
        <v>1.00025</v>
      </c>
      <c r="AH117" s="25">
        <v>215.236</v>
      </c>
      <c r="AI117" s="25">
        <v>0.693051</v>
      </c>
      <c r="AK117" s="25">
        <f t="shared" si="88"/>
        <v>222.528</v>
      </c>
      <c r="AL117" s="25">
        <f t="shared" si="89"/>
        <v>0.3466119538637552</v>
      </c>
      <c r="AN117" s="25">
        <f t="shared" si="90"/>
        <v>183.5872981825082</v>
      </c>
      <c r="AO117" s="25">
        <f t="shared" si="91"/>
        <v>0.2859575070445382</v>
      </c>
      <c r="AQ117" s="25">
        <v>1</v>
      </c>
      <c r="AR117" s="25">
        <v>0</v>
      </c>
      <c r="AT117" s="25">
        <f t="shared" si="92"/>
        <v>183.5872981825082</v>
      </c>
      <c r="AU117" s="25">
        <f t="shared" si="93"/>
        <v>0.2859575070445382</v>
      </c>
      <c r="AX117" s="25">
        <f t="shared" si="94"/>
        <v>2245.12034766489</v>
      </c>
      <c r="AY117" s="25">
        <f t="shared" si="95"/>
        <v>12.229170372304111</v>
      </c>
    </row>
    <row r="118" spans="1:51" ht="12.75">
      <c r="A118" t="s">
        <v>18</v>
      </c>
      <c r="B118" s="5">
        <v>8064</v>
      </c>
      <c r="C118" s="25">
        <v>640.093</v>
      </c>
      <c r="D118" s="25">
        <v>0.0008240999999999999</v>
      </c>
      <c r="E118" s="25">
        <v>1.1466</v>
      </c>
      <c r="F118" s="25">
        <v>0.0104797</v>
      </c>
      <c r="G118" s="25">
        <v>0.00913981</v>
      </c>
      <c r="I118" s="25">
        <v>1158761</v>
      </c>
      <c r="J118" s="25">
        <v>1013732</v>
      </c>
      <c r="K118" s="25">
        <v>1.14306</v>
      </c>
      <c r="M118" s="25">
        <v>110945</v>
      </c>
      <c r="N118" s="25">
        <v>14063</v>
      </c>
      <c r="O118" s="25">
        <v>1.00141</v>
      </c>
      <c r="P118" s="25">
        <v>198.402</v>
      </c>
      <c r="Q118" s="25">
        <v>0.653913</v>
      </c>
      <c r="S118" s="25">
        <v>123315</v>
      </c>
      <c r="T118" s="25">
        <v>10278.5</v>
      </c>
      <c r="U118" s="25">
        <v>1.00103</v>
      </c>
      <c r="V118" s="25">
        <v>220.44</v>
      </c>
      <c r="W118" s="25">
        <v>0.695653</v>
      </c>
      <c r="Y118" s="25">
        <v>119070</v>
      </c>
      <c r="Z118" s="25">
        <v>10487</v>
      </c>
      <c r="AA118" s="25">
        <v>1.00105</v>
      </c>
      <c r="AB118" s="25">
        <v>212.856</v>
      </c>
      <c r="AC118" s="25">
        <v>0.6814</v>
      </c>
      <c r="AE118" s="25">
        <v>113851</v>
      </c>
      <c r="AF118" s="25">
        <v>2331.8</v>
      </c>
      <c r="AG118" s="25">
        <v>1.00023</v>
      </c>
      <c r="AH118" s="25">
        <v>203.36</v>
      </c>
      <c r="AI118" s="25">
        <v>0.678423</v>
      </c>
      <c r="AK118" s="25">
        <f t="shared" si="88"/>
        <v>208.7645</v>
      </c>
      <c r="AL118" s="25">
        <f t="shared" si="89"/>
        <v>0.33875682971961985</v>
      </c>
      <c r="AN118" s="25">
        <f t="shared" si="90"/>
        <v>182.07264957264957</v>
      </c>
      <c r="AO118" s="25">
        <f t="shared" si="91"/>
        <v>0.2954446447929704</v>
      </c>
      <c r="AQ118" s="25">
        <v>1</v>
      </c>
      <c r="AR118" s="25">
        <v>0</v>
      </c>
      <c r="AT118" s="25">
        <f t="shared" si="92"/>
        <v>182.07264957264957</v>
      </c>
      <c r="AU118" s="25">
        <f t="shared" si="93"/>
        <v>0.2954446447929704</v>
      </c>
      <c r="AX118" s="25">
        <f t="shared" si="94"/>
        <v>2085.895116977711</v>
      </c>
      <c r="AY118" s="25">
        <f t="shared" si="95"/>
        <v>11.456389094537833</v>
      </c>
    </row>
    <row r="119" spans="2:51" ht="12.75">
      <c r="B119" s="5">
        <v>8065</v>
      </c>
      <c r="C119" s="25">
        <v>671.645</v>
      </c>
      <c r="D119" s="25">
        <v>0.0008240999999999999</v>
      </c>
      <c r="E119" s="25">
        <v>1.07945</v>
      </c>
      <c r="F119" s="25">
        <v>0.010331199999999999</v>
      </c>
      <c r="G119" s="25">
        <v>0.009570790000000001</v>
      </c>
      <c r="I119" s="25">
        <v>1147583</v>
      </c>
      <c r="J119" s="25">
        <v>1010169</v>
      </c>
      <c r="K119" s="25">
        <v>1.13603</v>
      </c>
      <c r="M119" s="25">
        <v>110984</v>
      </c>
      <c r="N119" s="25">
        <v>13143.4</v>
      </c>
      <c r="O119" s="25">
        <v>1.00132</v>
      </c>
      <c r="P119" s="25">
        <v>187.967</v>
      </c>
      <c r="Q119" s="25">
        <v>0.619769</v>
      </c>
      <c r="S119" s="25">
        <v>122211</v>
      </c>
      <c r="T119" s="25">
        <v>9617.79</v>
      </c>
      <c r="U119" s="25">
        <v>1.00096</v>
      </c>
      <c r="V119" s="25">
        <v>206.909</v>
      </c>
      <c r="W119" s="25">
        <v>0.655737</v>
      </c>
      <c r="Y119" s="25">
        <v>118973</v>
      </c>
      <c r="Z119" s="25">
        <v>9824</v>
      </c>
      <c r="AA119" s="25">
        <v>1.00098</v>
      </c>
      <c r="AB119" s="25">
        <v>201.431</v>
      </c>
      <c r="AC119" s="25">
        <v>0.645415</v>
      </c>
      <c r="AE119" s="25">
        <v>113146</v>
      </c>
      <c r="AF119" s="25">
        <v>2184.57</v>
      </c>
      <c r="AG119" s="25">
        <v>1.00022</v>
      </c>
      <c r="AH119" s="25">
        <v>191.419</v>
      </c>
      <c r="AI119" s="25">
        <v>0.6422979999999999</v>
      </c>
      <c r="AK119" s="25">
        <f t="shared" si="88"/>
        <v>196.9315</v>
      </c>
      <c r="AL119" s="25">
        <f t="shared" si="89"/>
        <v>0.32046956461953996</v>
      </c>
      <c r="AN119" s="25">
        <f t="shared" si="90"/>
        <v>182.4368891565149</v>
      </c>
      <c r="AO119" s="25">
        <f t="shared" si="91"/>
        <v>0.2968822683955162</v>
      </c>
      <c r="AQ119" s="25">
        <v>1</v>
      </c>
      <c r="AR119" s="25">
        <v>0</v>
      </c>
      <c r="AT119" s="25">
        <f t="shared" si="92"/>
        <v>182.4368891565149</v>
      </c>
      <c r="AU119" s="25">
        <f t="shared" si="93"/>
        <v>0.2968822683955162</v>
      </c>
      <c r="AX119" s="25">
        <f t="shared" si="94"/>
        <v>2069.875093899374</v>
      </c>
      <c r="AY119" s="25">
        <f t="shared" si="95"/>
        <v>11.345704826854409</v>
      </c>
    </row>
    <row r="120" spans="2:51" ht="12.75">
      <c r="B120" s="5">
        <v>8072</v>
      </c>
      <c r="C120" s="25">
        <v>699.357</v>
      </c>
      <c r="D120" s="25">
        <v>0.0008240999999999999</v>
      </c>
      <c r="E120" s="25">
        <v>1.02897</v>
      </c>
      <c r="F120" s="25">
        <v>0.0102242</v>
      </c>
      <c r="G120" s="25">
        <v>0.00993634</v>
      </c>
      <c r="I120" s="25">
        <v>1144970</v>
      </c>
      <c r="J120" s="25">
        <v>1013712</v>
      </c>
      <c r="K120" s="25">
        <v>1.12948</v>
      </c>
      <c r="M120" s="25">
        <v>110110</v>
      </c>
      <c r="N120" s="25">
        <v>12441.4</v>
      </c>
      <c r="O120" s="25">
        <v>1.00125</v>
      </c>
      <c r="P120" s="25">
        <v>178.052</v>
      </c>
      <c r="Q120" s="25">
        <v>0.588966</v>
      </c>
      <c r="S120" s="25">
        <v>122402</v>
      </c>
      <c r="T120" s="25">
        <v>9106.19</v>
      </c>
      <c r="U120" s="25">
        <v>1.00091</v>
      </c>
      <c r="V120" s="25">
        <v>197.863</v>
      </c>
      <c r="W120" s="25">
        <v>0.626625</v>
      </c>
      <c r="Y120" s="25">
        <v>119210</v>
      </c>
      <c r="Z120" s="25">
        <v>9272.25</v>
      </c>
      <c r="AA120" s="25">
        <v>1.00093</v>
      </c>
      <c r="AB120" s="25">
        <v>192.706</v>
      </c>
      <c r="AC120" s="25">
        <v>0.616914</v>
      </c>
      <c r="AE120" s="25">
        <v>113321</v>
      </c>
      <c r="AF120" s="25">
        <v>2067.48</v>
      </c>
      <c r="AG120" s="25">
        <v>1.00021</v>
      </c>
      <c r="AH120" s="25">
        <v>183.055</v>
      </c>
      <c r="AI120" s="25">
        <v>0.6139209999999999</v>
      </c>
      <c r="AK120" s="25">
        <f t="shared" si="88"/>
        <v>187.91899999999998</v>
      </c>
      <c r="AL120" s="25">
        <f t="shared" si="89"/>
        <v>0.30588209712015674</v>
      </c>
      <c r="AN120" s="25">
        <f t="shared" si="90"/>
        <v>182.62825932728845</v>
      </c>
      <c r="AO120" s="25">
        <f t="shared" si="91"/>
        <v>0.2972701800054003</v>
      </c>
      <c r="AQ120" s="25">
        <v>1</v>
      </c>
      <c r="AR120" s="25">
        <v>0</v>
      </c>
      <c r="AT120" s="25">
        <f t="shared" si="92"/>
        <v>182.62825932728845</v>
      </c>
      <c r="AU120" s="25">
        <f t="shared" si="93"/>
        <v>0.2972701800054003</v>
      </c>
      <c r="AX120" s="25">
        <f t="shared" si="94"/>
        <v>2066.642172844406</v>
      </c>
      <c r="AY120" s="25">
        <f t="shared" si="95"/>
        <v>11.316113839429269</v>
      </c>
    </row>
    <row r="121" spans="2:51" ht="12.75">
      <c r="B121" s="5">
        <v>8073</v>
      </c>
      <c r="C121" s="25">
        <v>715.02</v>
      </c>
      <c r="D121" s="25">
        <v>0.0008240999999999999</v>
      </c>
      <c r="E121" s="25">
        <v>1.01561</v>
      </c>
      <c r="F121" s="25">
        <v>0.010196499999999999</v>
      </c>
      <c r="G121" s="25">
        <v>0.0100398</v>
      </c>
      <c r="I121" s="25">
        <v>1153225</v>
      </c>
      <c r="J121" s="25">
        <v>1021947</v>
      </c>
      <c r="K121" s="25">
        <v>1.12846</v>
      </c>
      <c r="M121" s="25">
        <v>111984</v>
      </c>
      <c r="N121" s="25">
        <v>12285</v>
      </c>
      <c r="O121" s="25">
        <v>1.00123</v>
      </c>
      <c r="P121" s="25">
        <v>176.953</v>
      </c>
      <c r="Q121" s="25">
        <v>0.580866</v>
      </c>
      <c r="S121" s="25">
        <v>124633</v>
      </c>
      <c r="T121" s="25">
        <v>8999.4</v>
      </c>
      <c r="U121" s="25">
        <v>1.0009</v>
      </c>
      <c r="V121" s="25">
        <v>196.875</v>
      </c>
      <c r="W121" s="25">
        <v>0.6184900000000001</v>
      </c>
      <c r="Y121" s="25">
        <v>120415</v>
      </c>
      <c r="Z121" s="25">
        <v>9178.32</v>
      </c>
      <c r="AA121" s="25">
        <v>1.00092</v>
      </c>
      <c r="AB121" s="25">
        <v>190.216</v>
      </c>
      <c r="AC121" s="25">
        <v>0.606018</v>
      </c>
      <c r="AE121" s="25">
        <v>114113</v>
      </c>
      <c r="AF121" s="25">
        <v>2045.69</v>
      </c>
      <c r="AG121" s="25">
        <v>1.0002</v>
      </c>
      <c r="AH121" s="25">
        <v>180.132</v>
      </c>
      <c r="AI121" s="25">
        <v>0.602912</v>
      </c>
      <c r="AK121" s="25">
        <f t="shared" si="88"/>
        <v>186.04399999999998</v>
      </c>
      <c r="AL121" s="25">
        <f t="shared" si="89"/>
        <v>0.3011120935511392</v>
      </c>
      <c r="AN121" s="25">
        <f t="shared" si="90"/>
        <v>183.18449010939239</v>
      </c>
      <c r="AO121" s="25">
        <f t="shared" si="91"/>
        <v>0.2964839786444986</v>
      </c>
      <c r="AQ121" s="25">
        <v>1</v>
      </c>
      <c r="AR121" s="25">
        <v>0</v>
      </c>
      <c r="AT121" s="25">
        <f t="shared" si="92"/>
        <v>183.18449010939239</v>
      </c>
      <c r="AU121" s="25">
        <f t="shared" si="93"/>
        <v>0.2964839786444986</v>
      </c>
      <c r="AX121" s="25">
        <f t="shared" si="94"/>
        <v>2083.9449386717224</v>
      </c>
      <c r="AY121" s="25">
        <f t="shared" si="95"/>
        <v>11.376208419322246</v>
      </c>
    </row>
    <row r="122" spans="2:51" ht="12.75">
      <c r="B122" s="5">
        <v>8084</v>
      </c>
      <c r="C122" s="25">
        <v>752.317</v>
      </c>
      <c r="D122" s="25">
        <v>0.0008240999999999999</v>
      </c>
      <c r="E122" s="25">
        <v>1.09495</v>
      </c>
      <c r="F122" s="25">
        <v>0.010364799999999999</v>
      </c>
      <c r="G122" s="25">
        <v>0.00946597</v>
      </c>
      <c r="I122" s="25">
        <v>1308959</v>
      </c>
      <c r="J122" s="25">
        <v>1150411</v>
      </c>
      <c r="K122" s="25">
        <v>1.13782</v>
      </c>
      <c r="M122" s="25">
        <v>124369</v>
      </c>
      <c r="N122" s="25">
        <v>13240.5</v>
      </c>
      <c r="O122" s="25">
        <v>1.00133</v>
      </c>
      <c r="P122" s="25">
        <v>188.347</v>
      </c>
      <c r="Q122" s="25">
        <v>0.585812</v>
      </c>
      <c r="S122" s="25">
        <v>138689</v>
      </c>
      <c r="T122" s="25">
        <v>9690.33</v>
      </c>
      <c r="U122" s="25">
        <v>1.00097</v>
      </c>
      <c r="V122" s="25">
        <v>209.959</v>
      </c>
      <c r="W122" s="25">
        <v>0.624381</v>
      </c>
      <c r="Y122" s="25">
        <v>133561</v>
      </c>
      <c r="Z122" s="25">
        <v>9831.74</v>
      </c>
      <c r="AA122" s="25">
        <v>1.00098</v>
      </c>
      <c r="AB122" s="25">
        <v>202.199</v>
      </c>
      <c r="AC122" s="25">
        <v>0.610642</v>
      </c>
      <c r="AE122" s="25">
        <v>127627</v>
      </c>
      <c r="AF122" s="25">
        <v>2207.1</v>
      </c>
      <c r="AG122" s="25">
        <v>1.00022</v>
      </c>
      <c r="AH122" s="25">
        <v>193.068</v>
      </c>
      <c r="AI122" s="25">
        <v>0.607976</v>
      </c>
      <c r="AK122" s="25">
        <f t="shared" si="88"/>
        <v>198.39325000000002</v>
      </c>
      <c r="AL122" s="25">
        <f t="shared" si="89"/>
        <v>0.30368011554563873</v>
      </c>
      <c r="AN122" s="25">
        <f t="shared" si="90"/>
        <v>181.18932371341157</v>
      </c>
      <c r="AO122" s="25">
        <f t="shared" si="91"/>
        <v>0.2773461030600837</v>
      </c>
      <c r="AQ122" s="25">
        <v>1</v>
      </c>
      <c r="AR122" s="25">
        <v>0</v>
      </c>
      <c r="AT122" s="25">
        <f t="shared" si="92"/>
        <v>181.18932371341157</v>
      </c>
      <c r="AU122" s="25">
        <f t="shared" si="93"/>
        <v>0.2773461030600837</v>
      </c>
      <c r="AX122" s="25">
        <f t="shared" si="94"/>
        <v>2355.529067594762</v>
      </c>
      <c r="AY122" s="25">
        <f t="shared" si="95"/>
        <v>13.00037452162755</v>
      </c>
    </row>
    <row r="123" spans="2:51" ht="12.75">
      <c r="B123" s="5">
        <v>8085</v>
      </c>
      <c r="C123" s="25">
        <v>708.44</v>
      </c>
      <c r="D123" s="25">
        <v>0.0008240999999999999</v>
      </c>
      <c r="E123" s="25">
        <v>1.07172</v>
      </c>
      <c r="F123" s="25">
        <v>0.010314499999999999</v>
      </c>
      <c r="G123" s="25">
        <v>0.00962428</v>
      </c>
      <c r="I123" s="25">
        <v>1207740</v>
      </c>
      <c r="J123" s="25">
        <v>1064365</v>
      </c>
      <c r="K123" s="25">
        <v>1.1347</v>
      </c>
      <c r="M123" s="25">
        <v>115188</v>
      </c>
      <c r="N123" s="25">
        <v>13077.5</v>
      </c>
      <c r="O123" s="25">
        <v>1.00131</v>
      </c>
      <c r="P123" s="25">
        <v>184.738</v>
      </c>
      <c r="Q123" s="25">
        <v>0.597162</v>
      </c>
      <c r="S123" s="25">
        <v>129659</v>
      </c>
      <c r="T123" s="25">
        <v>9582.85</v>
      </c>
      <c r="U123" s="25">
        <v>1.00096</v>
      </c>
      <c r="V123" s="25">
        <v>207.873</v>
      </c>
      <c r="W123" s="25">
        <v>0.6400359999999999</v>
      </c>
      <c r="Y123" s="25">
        <v>123836</v>
      </c>
      <c r="Z123" s="25">
        <v>9722.04</v>
      </c>
      <c r="AA123" s="25">
        <v>1.00097</v>
      </c>
      <c r="AB123" s="25">
        <v>198.54</v>
      </c>
      <c r="AC123" s="25">
        <v>0.622883</v>
      </c>
      <c r="AE123" s="25">
        <v>118568</v>
      </c>
      <c r="AF123" s="25">
        <v>2181.98</v>
      </c>
      <c r="AG123" s="25">
        <v>1.00022</v>
      </c>
      <c r="AH123" s="25">
        <v>189.951</v>
      </c>
      <c r="AI123" s="25">
        <v>0.620265</v>
      </c>
      <c r="AK123" s="25">
        <f t="shared" si="88"/>
        <v>195.2755</v>
      </c>
      <c r="AL123" s="25">
        <f t="shared" si="89"/>
        <v>0.3101371105509223</v>
      </c>
      <c r="AN123" s="25">
        <f t="shared" si="90"/>
        <v>182.20757287351174</v>
      </c>
      <c r="AO123" s="25">
        <f t="shared" si="91"/>
        <v>0.2893825911160772</v>
      </c>
      <c r="AQ123" s="25">
        <v>1</v>
      </c>
      <c r="AR123" s="25">
        <v>0</v>
      </c>
      <c r="AT123" s="25">
        <f t="shared" si="92"/>
        <v>182.20757287351174</v>
      </c>
      <c r="AU123" s="25">
        <f t="shared" si="93"/>
        <v>0.2893825911160772</v>
      </c>
      <c r="AX123" s="25">
        <f t="shared" si="94"/>
        <v>2175.8132699626904</v>
      </c>
      <c r="AY123" s="25">
        <f t="shared" si="95"/>
        <v>11.941398678709897</v>
      </c>
    </row>
    <row r="124" spans="2:51" ht="12.75">
      <c r="B124" s="5">
        <v>8094</v>
      </c>
      <c r="C124" s="25">
        <v>671.617</v>
      </c>
      <c r="D124" s="25">
        <v>0.0008240999999999999</v>
      </c>
      <c r="E124" s="25">
        <v>1.07431</v>
      </c>
      <c r="F124" s="25">
        <v>0.010320099999999999</v>
      </c>
      <c r="G124" s="25">
        <v>0.00960627</v>
      </c>
      <c r="I124" s="25">
        <v>1149059</v>
      </c>
      <c r="J124" s="25">
        <v>1011956</v>
      </c>
      <c r="K124" s="25">
        <v>1.13548</v>
      </c>
      <c r="M124" s="25">
        <v>108374</v>
      </c>
      <c r="N124" s="25">
        <v>13038.2</v>
      </c>
      <c r="O124" s="25">
        <v>1.00131</v>
      </c>
      <c r="P124" s="25">
        <v>183.464</v>
      </c>
      <c r="Q124" s="25">
        <v>0.610849</v>
      </c>
      <c r="S124" s="25">
        <v>121424</v>
      </c>
      <c r="T124" s="25">
        <v>11546</v>
      </c>
      <c r="U124" s="25">
        <v>1.00116</v>
      </c>
      <c r="V124" s="25">
        <v>205.525</v>
      </c>
      <c r="W124" s="25">
        <v>0.652978</v>
      </c>
      <c r="Y124" s="25">
        <v>116558</v>
      </c>
      <c r="Z124" s="25">
        <v>9699.23</v>
      </c>
      <c r="AA124" s="25">
        <v>1.00097</v>
      </c>
      <c r="AB124" s="25">
        <v>197.253</v>
      </c>
      <c r="AC124" s="25">
        <v>0.637278</v>
      </c>
      <c r="AE124" s="25">
        <v>111086</v>
      </c>
      <c r="AF124" s="25">
        <v>2187.34</v>
      </c>
      <c r="AG124" s="25">
        <v>1.00022</v>
      </c>
      <c r="AH124" s="25">
        <v>187.851</v>
      </c>
      <c r="AI124" s="25">
        <v>0.634371</v>
      </c>
      <c r="AK124" s="25">
        <f t="shared" si="88"/>
        <v>193.52325</v>
      </c>
      <c r="AL124" s="25">
        <f t="shared" si="89"/>
        <v>0.31702391315660244</v>
      </c>
      <c r="AN124" s="25">
        <f t="shared" si="90"/>
        <v>180.13725088661556</v>
      </c>
      <c r="AO124" s="25">
        <f t="shared" si="91"/>
        <v>0.2950953757822253</v>
      </c>
      <c r="AQ124" s="25">
        <v>1</v>
      </c>
      <c r="AR124" s="25">
        <v>0</v>
      </c>
      <c r="AT124" s="25">
        <f t="shared" si="92"/>
        <v>180.13725088661556</v>
      </c>
      <c r="AU124" s="25">
        <f t="shared" si="93"/>
        <v>0.2950953757822253</v>
      </c>
      <c r="AX124" s="25">
        <f t="shared" si="94"/>
        <v>2068.6104891323275</v>
      </c>
      <c r="AY124" s="25">
        <f t="shared" si="95"/>
        <v>11.483524251374195</v>
      </c>
    </row>
    <row r="125" spans="2:51" ht="12.75">
      <c r="B125" s="5">
        <v>8095</v>
      </c>
      <c r="C125"/>
      <c r="D125" s="25">
        <v>0.0008240999999999999</v>
      </c>
      <c r="E125" s="25">
        <v>1.01217</v>
      </c>
      <c r="F125" s="25">
        <v>0.0101894</v>
      </c>
      <c r="G125" s="25">
        <v>0.0100669</v>
      </c>
      <c r="I125" s="25">
        <v>1182916</v>
      </c>
      <c r="J125" s="25">
        <v>1047728</v>
      </c>
      <c r="K125" s="25">
        <v>1.12903</v>
      </c>
      <c r="M125" s="25">
        <v>112619</v>
      </c>
      <c r="N125" s="25">
        <v>12267.8</v>
      </c>
      <c r="O125" s="25">
        <v>1.00123</v>
      </c>
      <c r="P125" s="25">
        <v>174.054</v>
      </c>
      <c r="Q125" s="25">
        <v>0.568794</v>
      </c>
      <c r="S125" s="25">
        <v>126110</v>
      </c>
      <c r="T125" s="25">
        <v>10841.8</v>
      </c>
      <c r="U125" s="25">
        <v>1.00109</v>
      </c>
      <c r="V125" s="25">
        <v>194.877</v>
      </c>
      <c r="W125" s="25">
        <v>0.6078589999999999</v>
      </c>
      <c r="Y125" s="25">
        <v>121226</v>
      </c>
      <c r="Z125" s="25">
        <v>9123.58</v>
      </c>
      <c r="AA125" s="25">
        <v>1.00091</v>
      </c>
      <c r="AB125" s="25">
        <v>187.297</v>
      </c>
      <c r="AC125" s="25">
        <v>0.593731</v>
      </c>
      <c r="AE125" s="25">
        <v>114688</v>
      </c>
      <c r="AF125" s="25">
        <v>2052.88</v>
      </c>
      <c r="AG125" s="25">
        <v>1.00021</v>
      </c>
      <c r="AH125" s="25">
        <v>177.07</v>
      </c>
      <c r="AI125" s="25">
        <v>0.5906469999999999</v>
      </c>
      <c r="AK125" s="25">
        <f t="shared" si="88"/>
        <v>183.3245</v>
      </c>
      <c r="AL125" s="25">
        <f t="shared" si="89"/>
        <v>0.2952117415185878</v>
      </c>
      <c r="AN125" s="25">
        <f t="shared" si="90"/>
        <v>181.12026635841806</v>
      </c>
      <c r="AO125" s="25">
        <f t="shared" si="91"/>
        <v>0.2916622123937558</v>
      </c>
      <c r="AQ125" s="25">
        <v>1</v>
      </c>
      <c r="AR125" s="25">
        <v>0</v>
      </c>
      <c r="AT125" s="25">
        <f t="shared" si="92"/>
        <v>181.12026635841806</v>
      </c>
      <c r="AU125" s="25">
        <f t="shared" si="93"/>
        <v>0.2916622123937558</v>
      </c>
      <c r="AX125" s="25">
        <f t="shared" si="94"/>
        <v>2129.1522441504435</v>
      </c>
      <c r="AY125" s="25">
        <f t="shared" si="95"/>
        <v>11.755461092007637</v>
      </c>
    </row>
    <row r="126" spans="2:51" s="32" customFormat="1" ht="12.75">
      <c r="B126" s="33"/>
      <c r="C126" s="34"/>
      <c r="D126" s="34"/>
      <c r="E126" s="34"/>
      <c r="F126" s="34" t="s">
        <v>77</v>
      </c>
      <c r="G126" s="34">
        <f>AVERAGE(G116:G125)</f>
        <v>0.009538594000000001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 t="s">
        <v>78</v>
      </c>
      <c r="AR126" s="34"/>
      <c r="AS126" s="34"/>
      <c r="AT126" s="34">
        <f>SUM(AX116:AX125)/SUM(AY116:AY125)</f>
        <v>182.1514404664457</v>
      </c>
      <c r="AU126" s="34">
        <f>1/SQRT(SUM(AY116:AY125))</f>
        <v>0.09235786204639504</v>
      </c>
      <c r="AV126" s="34"/>
      <c r="AW126" s="34"/>
      <c r="AX126" s="34"/>
      <c r="AY126" s="34"/>
    </row>
    <row r="131" ht="12.75">
      <c r="H131" s="26"/>
    </row>
    <row r="134" spans="3:45" s="35" customFormat="1" ht="82.5">
      <c r="C134" s="36" t="s">
        <v>22</v>
      </c>
      <c r="D134" s="36" t="s">
        <v>79</v>
      </c>
      <c r="E134" s="36" t="s">
        <v>80</v>
      </c>
      <c r="F134" s="36" t="s">
        <v>81</v>
      </c>
      <c r="G134" s="36" t="s">
        <v>82</v>
      </c>
      <c r="H134" s="36" t="s">
        <v>74</v>
      </c>
      <c r="I134" s="36" t="s">
        <v>83</v>
      </c>
      <c r="J134" s="36" t="s">
        <v>84</v>
      </c>
      <c r="K134" s="36" t="s">
        <v>85</v>
      </c>
      <c r="L134" s="36" t="s">
        <v>86</v>
      </c>
      <c r="M134" s="37" t="s">
        <v>87</v>
      </c>
      <c r="N134" s="37" t="s">
        <v>88</v>
      </c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</row>
    <row r="135" spans="3:45" s="39" customFormat="1" ht="12.75">
      <c r="C135" s="40" t="s">
        <v>89</v>
      </c>
      <c r="D135" s="40" t="s">
        <v>90</v>
      </c>
      <c r="E135" s="40" t="s">
        <v>91</v>
      </c>
      <c r="F135" s="40" t="s">
        <v>92</v>
      </c>
      <c r="G135" s="40" t="s">
        <v>93</v>
      </c>
      <c r="H135" s="40" t="s">
        <v>94</v>
      </c>
      <c r="I135" s="40" t="s">
        <v>95</v>
      </c>
      <c r="J135" s="40" t="s">
        <v>96</v>
      </c>
      <c r="K135" s="40" t="s">
        <v>97</v>
      </c>
      <c r="L135" s="40" t="s">
        <v>98</v>
      </c>
      <c r="M135" s="41" t="s">
        <v>99</v>
      </c>
      <c r="N135" s="41" t="s">
        <v>100</v>
      </c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</row>
    <row r="136" spans="3:45" s="39" customFormat="1" ht="12.75">
      <c r="C136" s="40" t="s">
        <v>11</v>
      </c>
      <c r="D136" s="40">
        <v>15</v>
      </c>
      <c r="E136" s="40">
        <v>1000</v>
      </c>
      <c r="F136" s="43">
        <v>943.7</v>
      </c>
      <c r="G136" s="43">
        <v>59.8</v>
      </c>
      <c r="H136" s="40">
        <f>AT17</f>
        <v>179.16849245021285</v>
      </c>
      <c r="I136" s="40">
        <f>AU17</f>
        <v>0.1362917987230012</v>
      </c>
      <c r="J136" s="40">
        <f>G17</f>
        <v>0.00996206</v>
      </c>
      <c r="K136" s="40">
        <v>0.0132</v>
      </c>
      <c r="L136" s="40">
        <f aca="true" t="shared" si="96" ref="L136:L147">H136*SQRT((I136/H136)^2+J136^2+K136^2)</f>
        <v>2.9660979456159193</v>
      </c>
      <c r="M136" s="41">
        <v>33.9555397881685</v>
      </c>
      <c r="N136" s="41">
        <v>0.0938730133101968</v>
      </c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</row>
    <row r="137" spans="3:45" s="39" customFormat="1" ht="12.75">
      <c r="C137" s="40" t="s">
        <v>11</v>
      </c>
      <c r="D137" s="40">
        <v>3</v>
      </c>
      <c r="E137" s="40">
        <v>870</v>
      </c>
      <c r="F137" s="43">
        <v>836.8</v>
      </c>
      <c r="G137" s="43">
        <v>44.2</v>
      </c>
      <c r="H137" s="40">
        <f>AT26</f>
        <v>151.9948402576332</v>
      </c>
      <c r="I137" s="40">
        <f>AU26</f>
        <v>0.11330898100261252</v>
      </c>
      <c r="J137" s="40">
        <f>G26</f>
        <v>0.011278849999999998</v>
      </c>
      <c r="K137" s="40">
        <v>0.0132</v>
      </c>
      <c r="L137" s="40">
        <f t="shared" si="96"/>
        <v>2.641424551337344</v>
      </c>
      <c r="M137" s="41">
        <v>34.8234063314651</v>
      </c>
      <c r="N137" s="41">
        <v>0.09167146878563201</v>
      </c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3:45" s="39" customFormat="1" ht="12.75">
      <c r="C138" s="40" t="s">
        <v>11</v>
      </c>
      <c r="D138" s="40">
        <v>4</v>
      </c>
      <c r="E138" s="40">
        <v>750</v>
      </c>
      <c r="F138" s="43">
        <v>774.6</v>
      </c>
      <c r="G138" s="43">
        <v>41.9</v>
      </c>
      <c r="H138" s="40">
        <f>AT35</f>
        <v>130.22678354714768</v>
      </c>
      <c r="I138" s="40">
        <f>AU35</f>
        <v>0.10151262558390985</v>
      </c>
      <c r="J138" s="40">
        <f>G35</f>
        <v>0.009914088333333333</v>
      </c>
      <c r="K138" s="40">
        <v>0.0132</v>
      </c>
      <c r="L138" s="40">
        <f t="shared" si="96"/>
        <v>2.1522385450803108</v>
      </c>
      <c r="M138" s="41">
        <v>35.7400235522756</v>
      </c>
      <c r="N138" s="41">
        <v>0.0956450038720251</v>
      </c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3:45" s="39" customFormat="1" ht="12.75">
      <c r="C139" s="40" t="s">
        <v>11</v>
      </c>
      <c r="D139" s="40">
        <v>2</v>
      </c>
      <c r="E139" s="40">
        <v>625</v>
      </c>
      <c r="F139" s="43">
        <v>561.2</v>
      </c>
      <c r="G139" s="43">
        <v>31</v>
      </c>
      <c r="H139" s="40">
        <f>AT44</f>
        <v>94.32328518787257</v>
      </c>
      <c r="I139" s="40">
        <f>AU44</f>
        <v>0.07556282788859989</v>
      </c>
      <c r="J139" s="40">
        <f>G44</f>
        <v>0.008741926666666667</v>
      </c>
      <c r="K139" s="40">
        <v>0.0132</v>
      </c>
      <c r="L139" s="40">
        <f t="shared" si="96"/>
        <v>1.495263729162464</v>
      </c>
      <c r="M139" s="41">
        <v>37.2935839586548</v>
      </c>
      <c r="N139" s="41">
        <v>0.0982592971716435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</row>
    <row r="140" spans="3:45" s="39" customFormat="1" ht="12.75">
      <c r="C140" s="40" t="s">
        <v>11</v>
      </c>
      <c r="D140" s="40">
        <v>5</v>
      </c>
      <c r="E140" s="40">
        <v>500</v>
      </c>
      <c r="F140" s="43">
        <v>482</v>
      </c>
      <c r="G140" s="43">
        <v>27.7</v>
      </c>
      <c r="H140" s="40">
        <f>AT53</f>
        <v>71.98573052640724</v>
      </c>
      <c r="I140" s="40">
        <f>AU53</f>
        <v>0.05650577581660259</v>
      </c>
      <c r="J140" s="40">
        <f>G53</f>
        <v>0.008047673333333333</v>
      </c>
      <c r="K140" s="40">
        <v>0.0132</v>
      </c>
      <c r="L140" s="40">
        <f t="shared" si="96"/>
        <v>1.1143177292287023</v>
      </c>
      <c r="M140" s="41">
        <v>38.8331528449636</v>
      </c>
      <c r="N140" s="41">
        <v>0.0961529675025611</v>
      </c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</row>
    <row r="141" spans="3:45" s="39" customFormat="1" ht="12.75">
      <c r="C141" s="40" t="s">
        <v>11</v>
      </c>
      <c r="D141" s="40">
        <v>14</v>
      </c>
      <c r="E141" s="40">
        <v>350</v>
      </c>
      <c r="F141" s="43">
        <v>389.4</v>
      </c>
      <c r="G141" s="43">
        <v>22.1</v>
      </c>
      <c r="H141" s="40">
        <f>AT62</f>
        <v>60.026363183418994</v>
      </c>
      <c r="I141" s="40">
        <f>AU62</f>
        <v>0.050997859810176946</v>
      </c>
      <c r="J141" s="40">
        <f>G62</f>
        <v>0.00697362</v>
      </c>
      <c r="K141" s="40">
        <v>0.0132</v>
      </c>
      <c r="L141" s="40">
        <f t="shared" si="96"/>
        <v>0.8975761592956716</v>
      </c>
      <c r="M141" s="41">
        <v>39.2560879273282</v>
      </c>
      <c r="N141" s="41">
        <v>0.10447090086583301</v>
      </c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</row>
    <row r="142" spans="3:45" s="39" customFormat="1" ht="12.75">
      <c r="C142" s="40" t="s">
        <v>18</v>
      </c>
      <c r="D142" s="40">
        <v>8</v>
      </c>
      <c r="E142" s="40">
        <v>350</v>
      </c>
      <c r="F142" s="43">
        <v>389.4</v>
      </c>
      <c r="G142" s="43">
        <v>22.1</v>
      </c>
      <c r="H142" s="40">
        <f>AT69</f>
        <v>61.88089817141125</v>
      </c>
      <c r="I142" s="40">
        <f>AU69</f>
        <v>0.05017209716707991</v>
      </c>
      <c r="J142" s="40">
        <f>G69</f>
        <v>0.0052407475</v>
      </c>
      <c r="K142" s="40">
        <v>0.0132</v>
      </c>
      <c r="L142" s="40">
        <f t="shared" si="96"/>
        <v>0.8802822717616424</v>
      </c>
      <c r="M142" s="41">
        <v>39.2063398431901</v>
      </c>
      <c r="N142" s="41">
        <v>0.0960508834986889</v>
      </c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</row>
    <row r="143" spans="3:45" s="39" customFormat="1" ht="12.75">
      <c r="C143" s="40" t="s">
        <v>18</v>
      </c>
      <c r="D143" s="40">
        <v>1</v>
      </c>
      <c r="E143" s="40">
        <v>225</v>
      </c>
      <c r="F143" s="43">
        <v>215.2</v>
      </c>
      <c r="G143" s="43">
        <v>11.7</v>
      </c>
      <c r="H143" s="40">
        <f>AT78</f>
        <v>34.95205593064756</v>
      </c>
      <c r="I143" s="40">
        <f>AU78</f>
        <v>0.024667265304834506</v>
      </c>
      <c r="J143" s="40">
        <f>G78</f>
        <v>0.005070176666666666</v>
      </c>
      <c r="K143" s="40">
        <v>0.0132</v>
      </c>
      <c r="L143" s="40">
        <f t="shared" si="96"/>
        <v>0.49484602910624553</v>
      </c>
      <c r="M143" s="41">
        <v>40.9780583794359</v>
      </c>
      <c r="N143" s="41">
        <v>0.0834986202359904</v>
      </c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</row>
    <row r="144" spans="3:45" s="39" customFormat="1" ht="12.75">
      <c r="C144" s="40" t="s">
        <v>18</v>
      </c>
      <c r="D144" s="40">
        <v>12</v>
      </c>
      <c r="E144" s="40">
        <v>50</v>
      </c>
      <c r="F144" s="44">
        <v>50</v>
      </c>
      <c r="G144" s="44">
        <v>5</v>
      </c>
      <c r="H144" s="40">
        <f>AT89</f>
        <v>7.2541053808852345</v>
      </c>
      <c r="I144" s="40">
        <f>AU89</f>
        <v>0.0061247550955176484</v>
      </c>
      <c r="J144" s="40">
        <f>G89</f>
        <v>0.0050782175</v>
      </c>
      <c r="K144" s="40">
        <v>0.0132</v>
      </c>
      <c r="L144" s="40">
        <f t="shared" si="96"/>
        <v>0.10277845316358485</v>
      </c>
      <c r="M144" s="41">
        <v>43.2975352134449</v>
      </c>
      <c r="N144" s="41">
        <v>0.102819370516777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</row>
    <row r="145" spans="3:45" s="39" customFormat="1" ht="12.75">
      <c r="C145" s="40" t="s">
        <v>18</v>
      </c>
      <c r="D145" s="40">
        <v>13</v>
      </c>
      <c r="E145" s="40">
        <v>50</v>
      </c>
      <c r="F145" s="43">
        <v>52</v>
      </c>
      <c r="G145" s="43">
        <v>4.7</v>
      </c>
      <c r="H145" s="40">
        <f>AT100</f>
        <v>7.389929167551254</v>
      </c>
      <c r="I145" s="40">
        <f>AU100</f>
        <v>0.006157579095962812</v>
      </c>
      <c r="J145" s="40">
        <f>G100</f>
        <v>0.0050740975</v>
      </c>
      <c r="K145" s="40">
        <v>0.0132</v>
      </c>
      <c r="L145" s="40">
        <f t="shared" si="96"/>
        <v>0.1046870921556529</v>
      </c>
      <c r="M145" s="41">
        <v>43.4872377233337</v>
      </c>
      <c r="N145" s="41">
        <v>0.101336481669361</v>
      </c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3:45" s="39" customFormat="1" ht="12.75">
      <c r="C146" s="40" t="s">
        <v>11</v>
      </c>
      <c r="D146" s="40">
        <v>15</v>
      </c>
      <c r="E146" s="40">
        <v>1000</v>
      </c>
      <c r="F146" s="43">
        <v>943.7</v>
      </c>
      <c r="G146" s="43">
        <v>59.8</v>
      </c>
      <c r="H146" s="40">
        <f>AT113</f>
        <v>181.11497318223147</v>
      </c>
      <c r="I146" s="40">
        <f>AU113</f>
        <v>0.10551098032124501</v>
      </c>
      <c r="J146" s="40">
        <f>G113</f>
        <v>0.009790527</v>
      </c>
      <c r="K146" s="40">
        <v>0.0132</v>
      </c>
      <c r="L146" s="40">
        <f t="shared" si="96"/>
        <v>2.9784124638295597</v>
      </c>
      <c r="M146" s="41">
        <v>33.800614236007</v>
      </c>
      <c r="N146" s="41">
        <v>0.0719644907164462</v>
      </c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</row>
    <row r="147" spans="3:45" s="39" customFormat="1" ht="12.75">
      <c r="C147" s="40" t="s">
        <v>18</v>
      </c>
      <c r="D147" s="40">
        <v>15</v>
      </c>
      <c r="E147" s="40">
        <v>1000</v>
      </c>
      <c r="F147" s="43">
        <v>943.7</v>
      </c>
      <c r="G147" s="43">
        <v>59.8</v>
      </c>
      <c r="H147" s="40">
        <f>AT126</f>
        <v>182.1514404664457</v>
      </c>
      <c r="I147" s="40">
        <f>AU126</f>
        <v>0.09235786204639504</v>
      </c>
      <c r="J147" s="40">
        <f>G126</f>
        <v>0.009538594000000001</v>
      </c>
      <c r="K147" s="40">
        <v>0.0132</v>
      </c>
      <c r="L147" s="40">
        <f t="shared" si="96"/>
        <v>2.967905298177982</v>
      </c>
      <c r="M147" s="41">
        <v>33.8585594435841</v>
      </c>
      <c r="N147" s="41">
        <v>0.0609397148508598</v>
      </c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3"/>
  <sheetViews>
    <sheetView tabSelected="1" workbookViewId="0" topLeftCell="A1">
      <pane xSplit="2" ySplit="8" topLeftCell="D102" activePane="bottomRight" state="frozen"/>
      <selection pane="topLeft" activeCell="A1" sqref="A1"/>
      <selection pane="topRight" activeCell="D1" sqref="D1"/>
      <selection pane="bottomLeft" activeCell="A102" sqref="A102"/>
      <selection pane="bottomRight" activeCell="O120" sqref="O120"/>
    </sheetView>
  </sheetViews>
  <sheetFormatPr defaultColWidth="11.421875" defaultRowHeight="12.75"/>
  <cols>
    <col min="1" max="2" width="11.57421875" style="0" customWidth="1"/>
    <col min="3" max="11" width="11.57421875" style="25" customWidth="1"/>
    <col min="12" max="12" width="14.57421875" style="25" customWidth="1"/>
    <col min="13" max="14" width="11.57421875" style="25" customWidth="1"/>
    <col min="15" max="15" width="13.57421875" style="25" customWidth="1"/>
    <col min="16" max="17" width="13.8515625" style="25" customWidth="1"/>
    <col min="18" max="21" width="11.57421875" style="25" customWidth="1"/>
    <col min="22" max="23" width="13.8515625" style="25" customWidth="1"/>
    <col min="24" max="27" width="11.57421875" style="25" customWidth="1"/>
    <col min="28" max="29" width="13.8515625" style="25" customWidth="1"/>
    <col min="30" max="33" width="11.57421875" style="25" customWidth="1"/>
    <col min="34" max="35" width="13.8515625" style="25" customWidth="1"/>
    <col min="36" max="36" width="11.57421875" style="25" customWidth="1"/>
    <col min="37" max="38" width="13.7109375" style="25" customWidth="1"/>
    <col min="39" max="45" width="11.57421875" style="25" customWidth="1"/>
    <col min="46" max="47" width="14.140625" style="25" customWidth="1"/>
    <col min="48" max="51" width="11.57421875" style="25" customWidth="1"/>
    <col min="52" max="16384" width="11.57421875" style="0" customWidth="1"/>
  </cols>
  <sheetData>
    <row r="1" spans="1:14" ht="12.75">
      <c r="A1" s="1">
        <v>42741</v>
      </c>
      <c r="D1" s="26"/>
      <c r="I1" s="26" t="s">
        <v>36</v>
      </c>
      <c r="J1" s="26"/>
      <c r="K1" s="26"/>
      <c r="L1" s="26"/>
      <c r="M1" s="26"/>
      <c r="N1" s="26" t="s">
        <v>37</v>
      </c>
    </row>
    <row r="2" spans="1:14" ht="12.75">
      <c r="A2" s="2" t="s">
        <v>32</v>
      </c>
      <c r="D2" s="26"/>
      <c r="I2" s="26"/>
      <c r="J2" s="26"/>
      <c r="K2" s="26"/>
      <c r="L2" s="26"/>
      <c r="M2" s="26"/>
      <c r="N2" s="26" t="s">
        <v>38</v>
      </c>
    </row>
    <row r="3" spans="1:14" ht="12.75">
      <c r="A3" s="2" t="s">
        <v>101</v>
      </c>
      <c r="D3" s="26" t="s">
        <v>40</v>
      </c>
      <c r="I3" s="26"/>
      <c r="J3" s="26"/>
      <c r="K3" s="26"/>
      <c r="L3" s="26"/>
      <c r="M3" s="26"/>
      <c r="N3" s="26" t="s">
        <v>41</v>
      </c>
    </row>
    <row r="4" spans="1:48" ht="12.75">
      <c r="A4" s="2" t="s">
        <v>102</v>
      </c>
      <c r="B4" s="2"/>
      <c r="C4" s="26"/>
      <c r="D4" s="26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12.75">
      <c r="A5" s="2"/>
      <c r="B5" s="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2.75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 s="2"/>
      <c r="B7" s="2"/>
      <c r="C7" s="26"/>
      <c r="D7" s="26"/>
      <c r="E7" s="26"/>
      <c r="F7" s="26"/>
      <c r="G7" s="26"/>
      <c r="H7" s="26"/>
      <c r="I7" s="26"/>
      <c r="J7" s="26"/>
      <c r="K7" s="26"/>
      <c r="L7" s="26"/>
      <c r="M7" s="27" t="s">
        <v>43</v>
      </c>
      <c r="N7" s="26"/>
      <c r="O7" s="27"/>
      <c r="P7" s="27"/>
      <c r="Q7" s="27"/>
      <c r="R7" s="27"/>
      <c r="S7" s="27" t="s">
        <v>44</v>
      </c>
      <c r="T7" s="27"/>
      <c r="U7" s="27"/>
      <c r="V7" s="27"/>
      <c r="W7" s="27"/>
      <c r="X7" s="27"/>
      <c r="Y7" s="27" t="s">
        <v>45</v>
      </c>
      <c r="Z7" s="27"/>
      <c r="AA7" s="27"/>
      <c r="AB7" s="27"/>
      <c r="AC7" s="27"/>
      <c r="AD7" s="27"/>
      <c r="AE7" s="27" t="s">
        <v>46</v>
      </c>
      <c r="AF7" s="26"/>
      <c r="AG7" s="26"/>
      <c r="AH7" s="26"/>
      <c r="AI7" s="26"/>
      <c r="AJ7" s="26"/>
      <c r="AK7" s="26" t="s">
        <v>47</v>
      </c>
      <c r="AL7" s="26" t="s">
        <v>48</v>
      </c>
      <c r="AM7" s="26"/>
      <c r="AN7" s="26" t="s">
        <v>49</v>
      </c>
      <c r="AO7" s="26" t="s">
        <v>50</v>
      </c>
      <c r="AP7" s="26"/>
      <c r="AQ7" s="26" t="s">
        <v>51</v>
      </c>
      <c r="AR7" s="26" t="s">
        <v>52</v>
      </c>
      <c r="AS7" s="26"/>
      <c r="AT7" s="26" t="s">
        <v>53</v>
      </c>
      <c r="AU7" s="26" t="s">
        <v>54</v>
      </c>
      <c r="AV7" s="26"/>
    </row>
    <row r="8" spans="1:51" ht="59.25">
      <c r="A8" s="28" t="s">
        <v>3</v>
      </c>
      <c r="B8" s="28" t="s">
        <v>4</v>
      </c>
      <c r="C8" s="29" t="s">
        <v>55</v>
      </c>
      <c r="D8" s="29" t="s">
        <v>56</v>
      </c>
      <c r="E8" s="29" t="s">
        <v>57</v>
      </c>
      <c r="F8" s="29" t="s">
        <v>58</v>
      </c>
      <c r="G8" s="30" t="s">
        <v>59</v>
      </c>
      <c r="H8" s="30"/>
      <c r="I8" s="29" t="s">
        <v>60</v>
      </c>
      <c r="J8" s="29" t="s">
        <v>61</v>
      </c>
      <c r="K8" s="29" t="s">
        <v>62</v>
      </c>
      <c r="L8" s="29"/>
      <c r="M8" s="29" t="s">
        <v>63</v>
      </c>
      <c r="N8" s="29" t="s">
        <v>64</v>
      </c>
      <c r="O8" s="29" t="s">
        <v>65</v>
      </c>
      <c r="P8" s="29" t="s">
        <v>66</v>
      </c>
      <c r="Q8" s="29" t="s">
        <v>67</v>
      </c>
      <c r="R8" s="29"/>
      <c r="S8" s="29" t="s">
        <v>63</v>
      </c>
      <c r="T8" s="29" t="s">
        <v>64</v>
      </c>
      <c r="U8" s="29" t="s">
        <v>65</v>
      </c>
      <c r="V8" s="29" t="s">
        <v>66</v>
      </c>
      <c r="W8" s="29" t="s">
        <v>67</v>
      </c>
      <c r="X8" s="29"/>
      <c r="Y8" s="29" t="s">
        <v>63</v>
      </c>
      <c r="Z8" s="29" t="s">
        <v>64</v>
      </c>
      <c r="AA8" s="29" t="s">
        <v>65</v>
      </c>
      <c r="AB8" s="29" t="s">
        <v>66</v>
      </c>
      <c r="AC8" s="29" t="s">
        <v>67</v>
      </c>
      <c r="AD8" s="29"/>
      <c r="AE8" s="29" t="s">
        <v>63</v>
      </c>
      <c r="AF8" s="29" t="s">
        <v>64</v>
      </c>
      <c r="AG8" s="29" t="s">
        <v>65</v>
      </c>
      <c r="AH8" s="29" t="s">
        <v>66</v>
      </c>
      <c r="AI8" s="29" t="s">
        <v>67</v>
      </c>
      <c r="AJ8" s="29"/>
      <c r="AK8" s="29" t="s">
        <v>68</v>
      </c>
      <c r="AL8" s="29" t="s">
        <v>69</v>
      </c>
      <c r="AM8" s="29"/>
      <c r="AN8" s="29" t="s">
        <v>70</v>
      </c>
      <c r="AO8" s="29" t="s">
        <v>71</v>
      </c>
      <c r="AP8" s="29"/>
      <c r="AQ8" s="29" t="s">
        <v>72</v>
      </c>
      <c r="AR8" s="29" t="s">
        <v>73</v>
      </c>
      <c r="AS8" s="29"/>
      <c r="AT8" s="29" t="s">
        <v>74</v>
      </c>
      <c r="AU8" s="29" t="s">
        <v>75</v>
      </c>
      <c r="AV8" s="29"/>
      <c r="AX8" s="31" t="s">
        <v>76</v>
      </c>
      <c r="AY8" s="31" t="s">
        <v>76</v>
      </c>
    </row>
    <row r="11" spans="1:51" ht="12.75">
      <c r="A11">
        <v>1000</v>
      </c>
      <c r="B11">
        <v>8485</v>
      </c>
      <c r="C11" s="25">
        <v>309.304</v>
      </c>
      <c r="D11" s="25">
        <v>0.0008240999999999999</v>
      </c>
      <c r="E11" s="25">
        <v>1.03938</v>
      </c>
      <c r="F11" s="25">
        <v>0.00939296</v>
      </c>
      <c r="G11" s="25">
        <v>0.00903705</v>
      </c>
      <c r="I11" s="25">
        <v>590668</v>
      </c>
      <c r="J11" s="25">
        <v>512918</v>
      </c>
      <c r="K11" s="25">
        <v>1.15158</v>
      </c>
      <c r="M11" s="25">
        <v>43408</v>
      </c>
      <c r="N11" s="25">
        <v>22651.9</v>
      </c>
      <c r="O11" s="25">
        <v>1.00227</v>
      </c>
      <c r="P11" s="25">
        <v>161.981</v>
      </c>
      <c r="Q11" s="25">
        <v>0.8366739999999999</v>
      </c>
      <c r="S11" s="25">
        <v>46209</v>
      </c>
      <c r="T11" s="25">
        <v>20182.3</v>
      </c>
      <c r="U11" s="25">
        <v>1.00202</v>
      </c>
      <c r="V11" s="25">
        <v>172.391</v>
      </c>
      <c r="W11" s="25">
        <v>0.866826</v>
      </c>
      <c r="Y11" s="25">
        <v>46491</v>
      </c>
      <c r="Z11" s="25">
        <v>14531.5</v>
      </c>
      <c r="AA11" s="25">
        <v>1.00146</v>
      </c>
      <c r="AB11" s="25">
        <v>173.345</v>
      </c>
      <c r="AC11" s="25">
        <v>0.8693569999999999</v>
      </c>
      <c r="AE11" s="25">
        <v>45737</v>
      </c>
      <c r="AF11" s="25">
        <v>3989.59</v>
      </c>
      <c r="AG11" s="25">
        <v>1.0004</v>
      </c>
      <c r="AH11" s="25">
        <v>170.353</v>
      </c>
      <c r="AI11" s="25">
        <v>0.867877</v>
      </c>
      <c r="AK11" s="25">
        <f aca="true" t="shared" si="0" ref="AK11:AK16">(P11+V11+AB11+AH11)/4</f>
        <v>169.51749999999998</v>
      </c>
      <c r="AL11" s="25">
        <f aca="true" t="shared" si="1" ref="AL11:AL16">SQRT(Q11*Q11+W11*W11+AC11*AC11+AI11*AI11)/4</f>
        <v>0.43014552603813627</v>
      </c>
      <c r="AN11" s="25">
        <f aca="true" t="shared" si="2" ref="AN11:AN16">AK11/E11</f>
        <v>163.09482576151166</v>
      </c>
      <c r="AO11" s="25">
        <f aca="true" t="shared" si="3" ref="AO11:AO16">AL11/E11</f>
        <v>0.4138481845312939</v>
      </c>
      <c r="AQ11" s="25">
        <v>1.03719</v>
      </c>
      <c r="AR11" s="25">
        <v>0.0008309999999999999</v>
      </c>
      <c r="AT11" s="25">
        <f aca="true" t="shared" si="4" ref="AT11:AT16">AN11*AQ11</f>
        <v>169.16032233158228</v>
      </c>
      <c r="AU11" s="25">
        <f aca="true" t="shared" si="5" ref="AU11:AU16">SQRT(AQ11*AQ11*AO11*AO11+AN11*AN11*AR11*AR11)</f>
        <v>0.45012793560111714</v>
      </c>
      <c r="AX11" s="25">
        <f aca="true" t="shared" si="6" ref="AX11:AX16">AT11/(AU11*AU11)</f>
        <v>834.8848312252741</v>
      </c>
      <c r="AY11" s="25">
        <f aca="true" t="shared" si="7" ref="AY11:AY16">1/(AU11*AU11)</f>
        <v>4.935464887497444</v>
      </c>
    </row>
    <row r="12" spans="1:51" ht="12.75">
      <c r="A12" t="s">
        <v>10</v>
      </c>
      <c r="B12">
        <v>8486</v>
      </c>
      <c r="C12" s="25">
        <v>299.498</v>
      </c>
      <c r="D12" s="25">
        <v>0.0008240999999999999</v>
      </c>
      <c r="E12" s="25">
        <v>1.07085</v>
      </c>
      <c r="F12" s="25">
        <v>0.009454220000000001</v>
      </c>
      <c r="G12" s="25">
        <v>0.00882871</v>
      </c>
      <c r="I12" s="25">
        <v>589787</v>
      </c>
      <c r="J12" s="25">
        <v>510169</v>
      </c>
      <c r="K12" s="25">
        <v>1.15606</v>
      </c>
      <c r="M12" s="25">
        <v>42241</v>
      </c>
      <c r="N12" s="25">
        <v>23142.3</v>
      </c>
      <c r="O12" s="25">
        <v>1.00232</v>
      </c>
      <c r="P12" s="25">
        <v>163.428</v>
      </c>
      <c r="Q12" s="25">
        <v>0.854363</v>
      </c>
      <c r="S12" s="25">
        <v>46094</v>
      </c>
      <c r="T12" s="25">
        <v>20643.5</v>
      </c>
      <c r="U12" s="25">
        <v>1.00207</v>
      </c>
      <c r="V12" s="25">
        <v>178.291</v>
      </c>
      <c r="W12" s="25">
        <v>0.897681</v>
      </c>
      <c r="Y12" s="25">
        <v>46192</v>
      </c>
      <c r="Z12" s="25">
        <v>14892.7</v>
      </c>
      <c r="AA12" s="25">
        <v>1.00149</v>
      </c>
      <c r="AB12" s="25">
        <v>178.567</v>
      </c>
      <c r="AC12" s="25">
        <v>0.8982549999999999</v>
      </c>
      <c r="AE12" s="25">
        <v>44945</v>
      </c>
      <c r="AF12" s="25">
        <v>4083.1</v>
      </c>
      <c r="AG12" s="25">
        <v>1.00041</v>
      </c>
      <c r="AH12" s="25">
        <v>173.559</v>
      </c>
      <c r="AI12" s="25">
        <v>0.896017</v>
      </c>
      <c r="AK12" s="25">
        <f t="shared" si="0"/>
        <v>173.46125</v>
      </c>
      <c r="AL12" s="25">
        <f t="shared" si="1"/>
        <v>0.44338723360934734</v>
      </c>
      <c r="AN12" s="25">
        <f t="shared" si="2"/>
        <v>161.9846383713872</v>
      </c>
      <c r="AO12" s="25">
        <f t="shared" si="3"/>
        <v>0.4140516726052643</v>
      </c>
      <c r="AQ12" s="25">
        <v>1.03719</v>
      </c>
      <c r="AR12" s="25">
        <v>0.0008309999999999999</v>
      </c>
      <c r="AT12" s="25">
        <f t="shared" si="4"/>
        <v>168.00884707241912</v>
      </c>
      <c r="AU12" s="25">
        <f t="shared" si="5"/>
        <v>0.4500524046547573</v>
      </c>
      <c r="AX12" s="25">
        <f t="shared" si="6"/>
        <v>829.4801137647912</v>
      </c>
      <c r="AY12" s="25">
        <f t="shared" si="7"/>
        <v>4.937121635072284</v>
      </c>
    </row>
    <row r="13" spans="2:51" ht="12.75">
      <c r="B13">
        <v>8487</v>
      </c>
      <c r="C13" s="25">
        <v>1130.16</v>
      </c>
      <c r="D13" s="25">
        <v>0.0008240999999999999</v>
      </c>
      <c r="E13" s="25">
        <v>1.03278</v>
      </c>
      <c r="F13" s="25">
        <v>0.00937923</v>
      </c>
      <c r="G13" s="25">
        <v>0.00908155</v>
      </c>
      <c r="I13" s="25">
        <v>2142205</v>
      </c>
      <c r="J13" s="25">
        <v>1863374</v>
      </c>
      <c r="K13" s="25">
        <v>1.14964</v>
      </c>
      <c r="M13" s="25">
        <v>156737</v>
      </c>
      <c r="N13" s="25">
        <v>22058</v>
      </c>
      <c r="O13" s="25">
        <v>1.00221</v>
      </c>
      <c r="P13" s="25">
        <v>159.79</v>
      </c>
      <c r="Q13" s="25">
        <v>0.43419399999999997</v>
      </c>
      <c r="S13" s="25">
        <v>167893</v>
      </c>
      <c r="T13" s="25">
        <v>19673.2</v>
      </c>
      <c r="U13" s="25">
        <v>1.00197</v>
      </c>
      <c r="V13" s="25">
        <v>171.123</v>
      </c>
      <c r="W13" s="25">
        <v>0.451441</v>
      </c>
      <c r="Y13" s="25">
        <v>168480</v>
      </c>
      <c r="Z13" s="25">
        <v>14173.2</v>
      </c>
      <c r="AA13" s="25">
        <v>1.00142</v>
      </c>
      <c r="AB13" s="25">
        <v>171.626</v>
      </c>
      <c r="AC13" s="25">
        <v>0.452094</v>
      </c>
      <c r="AE13" s="25">
        <v>166241</v>
      </c>
      <c r="AF13" s="25">
        <v>3894.14</v>
      </c>
      <c r="AG13" s="25">
        <v>1.00039</v>
      </c>
      <c r="AH13" s="25">
        <v>169.171</v>
      </c>
      <c r="AI13" s="25">
        <v>0.451428</v>
      </c>
      <c r="AK13" s="25">
        <f t="shared" si="0"/>
        <v>167.9275</v>
      </c>
      <c r="AL13" s="25">
        <f t="shared" si="1"/>
        <v>0.2236766122855997</v>
      </c>
      <c r="AN13" s="25">
        <f t="shared" si="2"/>
        <v>162.59755223764984</v>
      </c>
      <c r="AO13" s="25">
        <f t="shared" si="3"/>
        <v>0.21657721129921154</v>
      </c>
      <c r="AQ13" s="25">
        <v>1.03719</v>
      </c>
      <c r="AR13" s="25">
        <v>0.0008309999999999999</v>
      </c>
      <c r="AT13" s="25">
        <f t="shared" si="4"/>
        <v>168.64455520536805</v>
      </c>
      <c r="AU13" s="25">
        <f t="shared" si="5"/>
        <v>0.2621381992185947</v>
      </c>
      <c r="AX13" s="25">
        <f t="shared" si="6"/>
        <v>2454.2098844892967</v>
      </c>
      <c r="AY13" s="25">
        <f t="shared" si="7"/>
        <v>14.552559265851578</v>
      </c>
    </row>
    <row r="14" spans="2:51" ht="12.75">
      <c r="B14">
        <v>8488</v>
      </c>
      <c r="C14" s="25">
        <v>1092.62</v>
      </c>
      <c r="D14" s="25">
        <v>0.0008240999999999999</v>
      </c>
      <c r="E14" s="25">
        <v>1.07307</v>
      </c>
      <c r="F14" s="25">
        <v>0.00945746</v>
      </c>
      <c r="G14" s="25">
        <v>0.00881345</v>
      </c>
      <c r="I14" s="25">
        <v>2154723</v>
      </c>
      <c r="J14" s="25">
        <v>1863406</v>
      </c>
      <c r="K14" s="25">
        <v>1.15634</v>
      </c>
      <c r="M14" s="25">
        <v>154817</v>
      </c>
      <c r="N14" s="25">
        <v>22925</v>
      </c>
      <c r="O14" s="25">
        <v>1.0023</v>
      </c>
      <c r="P14" s="25">
        <v>164.222</v>
      </c>
      <c r="Q14" s="25">
        <v>0.44854000000000005</v>
      </c>
      <c r="S14" s="25">
        <v>167412</v>
      </c>
      <c r="T14" s="25">
        <v>20458.9</v>
      </c>
      <c r="U14" s="25">
        <v>1.00205</v>
      </c>
      <c r="V14" s="25">
        <v>177.538</v>
      </c>
      <c r="W14" s="25">
        <v>0.46885099999999996</v>
      </c>
      <c r="Y14" s="25">
        <v>168726</v>
      </c>
      <c r="Z14" s="25">
        <v>14752.1</v>
      </c>
      <c r="AA14" s="25">
        <v>1.00148</v>
      </c>
      <c r="AB14" s="25">
        <v>178.83</v>
      </c>
      <c r="AC14" s="25">
        <v>0.47068299999999996</v>
      </c>
      <c r="AE14" s="25">
        <v>165426</v>
      </c>
      <c r="AF14" s="25">
        <v>4051.38</v>
      </c>
      <c r="AG14" s="25">
        <v>1.00041</v>
      </c>
      <c r="AH14" s="25">
        <v>175.144</v>
      </c>
      <c r="AI14" s="25">
        <v>0.46976599999999996</v>
      </c>
      <c r="AK14" s="25">
        <f t="shared" si="0"/>
        <v>173.9335</v>
      </c>
      <c r="AL14" s="25">
        <f t="shared" si="1"/>
        <v>0.23227569462897962</v>
      </c>
      <c r="AN14" s="25">
        <f t="shared" si="2"/>
        <v>162.0896120476763</v>
      </c>
      <c r="AO14" s="25">
        <f t="shared" si="3"/>
        <v>0.21645903308169984</v>
      </c>
      <c r="AQ14" s="25">
        <v>1.03719</v>
      </c>
      <c r="AR14" s="25">
        <v>0.0008309999999999999</v>
      </c>
      <c r="AT14" s="25">
        <f t="shared" si="4"/>
        <v>168.11772471972938</v>
      </c>
      <c r="AU14" s="25">
        <f t="shared" si="5"/>
        <v>0.26181576415688174</v>
      </c>
      <c r="AX14" s="25">
        <f t="shared" si="6"/>
        <v>2452.5728662556685</v>
      </c>
      <c r="AY14" s="25">
        <f t="shared" si="7"/>
        <v>14.588425285581133</v>
      </c>
    </row>
    <row r="15" spans="2:51" ht="12.75">
      <c r="B15">
        <v>8489</v>
      </c>
      <c r="C15" s="25">
        <v>664.189</v>
      </c>
      <c r="D15" s="25">
        <v>0.0008240999999999999</v>
      </c>
      <c r="E15" s="25">
        <v>1.02759</v>
      </c>
      <c r="F15" s="25">
        <v>0.009369599999999999</v>
      </c>
      <c r="G15" s="25">
        <v>0.00911805</v>
      </c>
      <c r="I15" s="25">
        <v>1256035</v>
      </c>
      <c r="J15" s="25">
        <v>1091528</v>
      </c>
      <c r="K15" s="25">
        <v>1.1507100000000001</v>
      </c>
      <c r="M15" s="25">
        <v>90317</v>
      </c>
      <c r="N15" s="25">
        <v>22006.6</v>
      </c>
      <c r="O15" s="25">
        <v>1.00221</v>
      </c>
      <c r="P15" s="25">
        <v>156.82</v>
      </c>
      <c r="Q15" s="25">
        <v>0.560715</v>
      </c>
      <c r="S15" s="25">
        <v>98711</v>
      </c>
      <c r="T15" s="25">
        <v>19644</v>
      </c>
      <c r="U15" s="25">
        <v>1.00197</v>
      </c>
      <c r="V15" s="25">
        <v>171.354</v>
      </c>
      <c r="W15" s="25">
        <v>0.58969</v>
      </c>
      <c r="Y15" s="25">
        <v>98990</v>
      </c>
      <c r="Z15" s="25">
        <v>14135.2</v>
      </c>
      <c r="AA15" s="25">
        <v>1.00142</v>
      </c>
      <c r="AB15" s="25">
        <v>171.744</v>
      </c>
      <c r="AC15" s="25">
        <v>0.590317</v>
      </c>
      <c r="AE15" s="25">
        <v>98125</v>
      </c>
      <c r="AF15" s="25">
        <v>3888.18</v>
      </c>
      <c r="AG15" s="25">
        <v>1.00039</v>
      </c>
      <c r="AH15" s="25">
        <v>170.069</v>
      </c>
      <c r="AI15" s="25">
        <v>0.589641</v>
      </c>
      <c r="AK15" s="25">
        <f t="shared" si="0"/>
        <v>167.49675</v>
      </c>
      <c r="AL15" s="25">
        <f t="shared" si="1"/>
        <v>0.29136384863849785</v>
      </c>
      <c r="AN15" s="25">
        <f t="shared" si="2"/>
        <v>162.99959127667648</v>
      </c>
      <c r="AO15" s="25">
        <f t="shared" si="3"/>
        <v>0.28354095372521904</v>
      </c>
      <c r="AQ15" s="25">
        <v>1.03719</v>
      </c>
      <c r="AR15" s="25">
        <v>0.0008309999999999999</v>
      </c>
      <c r="AT15" s="25">
        <f t="shared" si="4"/>
        <v>169.0615460762561</v>
      </c>
      <c r="AU15" s="25">
        <f t="shared" si="5"/>
        <v>0.3237806441712965</v>
      </c>
      <c r="AX15" s="25">
        <f t="shared" si="6"/>
        <v>1612.6609535860741</v>
      </c>
      <c r="AY15" s="25">
        <f t="shared" si="7"/>
        <v>9.538898649718222</v>
      </c>
    </row>
    <row r="16" spans="2:51" ht="12.75">
      <c r="B16">
        <v>8490</v>
      </c>
      <c r="C16" s="25">
        <v>643.182</v>
      </c>
      <c r="D16" s="25">
        <v>0.0008240999999999999</v>
      </c>
      <c r="E16" s="25">
        <v>1.05986</v>
      </c>
      <c r="F16" s="25">
        <v>0.00943185</v>
      </c>
      <c r="G16" s="25">
        <v>0.00889916</v>
      </c>
      <c r="I16" s="25">
        <v>1256223</v>
      </c>
      <c r="J16" s="25">
        <v>1087704</v>
      </c>
      <c r="K16" s="25">
        <v>1.15493</v>
      </c>
      <c r="M16" s="25">
        <v>90332</v>
      </c>
      <c r="N16" s="25">
        <v>22956.1</v>
      </c>
      <c r="O16" s="25">
        <v>1.0023</v>
      </c>
      <c r="P16" s="25">
        <v>162.578</v>
      </c>
      <c r="Q16" s="25">
        <v>0.5813309999999999</v>
      </c>
      <c r="S16" s="25">
        <v>98790</v>
      </c>
      <c r="T16" s="25">
        <v>20473.5</v>
      </c>
      <c r="U16" s="25">
        <v>1.00205</v>
      </c>
      <c r="V16" s="25">
        <v>177.756</v>
      </c>
      <c r="W16" s="25">
        <v>0.611592</v>
      </c>
      <c r="Y16" s="25">
        <v>98921</v>
      </c>
      <c r="Z16" s="25">
        <v>14736.3</v>
      </c>
      <c r="AA16" s="25">
        <v>1.00148</v>
      </c>
      <c r="AB16" s="25">
        <v>177.89</v>
      </c>
      <c r="AC16" s="25">
        <v>0.6117049999999999</v>
      </c>
      <c r="AE16" s="25">
        <v>97322</v>
      </c>
      <c r="AF16" s="25">
        <v>4054.56</v>
      </c>
      <c r="AG16" s="25">
        <v>1.00041</v>
      </c>
      <c r="AH16" s="25">
        <v>174.827</v>
      </c>
      <c r="AI16" s="25">
        <v>0.610661</v>
      </c>
      <c r="AK16" s="25">
        <f t="shared" si="0"/>
        <v>173.26274999999998</v>
      </c>
      <c r="AL16" s="25">
        <f t="shared" si="1"/>
        <v>0.3019809979505126</v>
      </c>
      <c r="AN16" s="25">
        <f t="shared" si="2"/>
        <v>163.4770158322797</v>
      </c>
      <c r="AO16" s="25">
        <f t="shared" si="3"/>
        <v>0.284925365567634</v>
      </c>
      <c r="AQ16" s="25">
        <v>1.03719</v>
      </c>
      <c r="AR16" s="25">
        <v>0.0008309999999999999</v>
      </c>
      <c r="AT16" s="25">
        <f t="shared" si="4"/>
        <v>169.5567260510822</v>
      </c>
      <c r="AU16" s="25">
        <f t="shared" si="5"/>
        <v>0.32525091588522426</v>
      </c>
      <c r="AX16" s="25">
        <f t="shared" si="6"/>
        <v>1602.794951733675</v>
      </c>
      <c r="AY16" s="25">
        <f t="shared" si="7"/>
        <v>9.452853856418542</v>
      </c>
    </row>
    <row r="17" spans="3:51" s="32" customFormat="1" ht="12.75">
      <c r="C17" s="34"/>
      <c r="D17" s="34"/>
      <c r="E17" s="34"/>
      <c r="F17" s="34" t="s">
        <v>77</v>
      </c>
      <c r="G17" s="34">
        <f>AVERAGE(G11:G16)</f>
        <v>0.008962995000000001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 t="s">
        <v>78</v>
      </c>
      <c r="AR17" s="34"/>
      <c r="AS17" s="34"/>
      <c r="AT17" s="34">
        <f>SUM(AX11:AX16)/SUM(AY11:AY16)</f>
        <v>168.7190588211058</v>
      </c>
      <c r="AU17" s="34">
        <f>1/SQRT(SUM(AY11:AY16))</f>
        <v>0.13130040723729441</v>
      </c>
      <c r="AV17" s="34"/>
      <c r="AW17" s="34"/>
      <c r="AX17" s="34"/>
      <c r="AY17" s="34"/>
    </row>
    <row r="20" spans="1:51" ht="12.75">
      <c r="A20">
        <v>625</v>
      </c>
      <c r="B20">
        <v>8491</v>
      </c>
      <c r="C20" s="25">
        <v>1620.45</v>
      </c>
      <c r="D20" s="25">
        <v>0.0008240999999999999</v>
      </c>
      <c r="E20" s="25">
        <v>1.07091</v>
      </c>
      <c r="F20" s="25">
        <v>0.009453070000000001</v>
      </c>
      <c r="G20" s="25">
        <v>0.00882714</v>
      </c>
      <c r="I20" s="25">
        <v>1637341</v>
      </c>
      <c r="J20" s="25">
        <v>1515549</v>
      </c>
      <c r="K20" s="25">
        <v>1.08036</v>
      </c>
      <c r="M20" s="25">
        <v>128913</v>
      </c>
      <c r="N20" s="25">
        <v>20552.4</v>
      </c>
      <c r="O20" s="25">
        <v>1.00206</v>
      </c>
      <c r="P20" s="25">
        <v>86.1239</v>
      </c>
      <c r="Q20" s="25">
        <v>0.25877</v>
      </c>
      <c r="S20" s="25">
        <v>138123</v>
      </c>
      <c r="T20" s="25">
        <v>18914.1</v>
      </c>
      <c r="U20" s="25">
        <v>1.00189</v>
      </c>
      <c r="V20" s="25">
        <v>92.2618</v>
      </c>
      <c r="W20" s="25">
        <v>0.269153</v>
      </c>
      <c r="Y20" s="25">
        <v>140522</v>
      </c>
      <c r="Z20" s="25">
        <v>17322.7</v>
      </c>
      <c r="AA20" s="25">
        <v>1.00174</v>
      </c>
      <c r="AB20" s="25">
        <v>93.8493</v>
      </c>
      <c r="AC20" s="25">
        <v>0.271789</v>
      </c>
      <c r="AE20" s="25">
        <v>138112</v>
      </c>
      <c r="AF20" s="25">
        <v>3895.58</v>
      </c>
      <c r="AG20" s="25">
        <v>1.00039</v>
      </c>
      <c r="AH20" s="25">
        <v>92.1158</v>
      </c>
      <c r="AI20" s="25">
        <v>0.27125299999999997</v>
      </c>
      <c r="AK20" s="25">
        <f aca="true" t="shared" si="8" ref="AK20:AK23">(P20+V20+AB20+AH20)/4</f>
        <v>91.0877</v>
      </c>
      <c r="AL20" s="25">
        <f aca="true" t="shared" si="9" ref="AL20:AL23">SQRT(Q20*Q20+W20*W20+AC20*AC20+AI20*AI20)/4</f>
        <v>0.13389657875553615</v>
      </c>
      <c r="AN20" s="25">
        <f aca="true" t="shared" si="10" ref="AN20:AN23">AK20/E20</f>
        <v>85.05635394197458</v>
      </c>
      <c r="AO20" s="25">
        <f aca="true" t="shared" si="11" ref="AO20:AO23">AL20/E20</f>
        <v>0.12503065500885802</v>
      </c>
      <c r="AQ20" s="25">
        <v>1.03719</v>
      </c>
      <c r="AR20" s="25">
        <v>0.0008309999999999999</v>
      </c>
      <c r="AT20" s="25">
        <f aca="true" t="shared" si="12" ref="AT20:AT23">AN20*AQ20</f>
        <v>88.21959974507662</v>
      </c>
      <c r="AU20" s="25">
        <f aca="true" t="shared" si="13" ref="AU20:AU23">SQRT(AQ20*AQ20*AO20*AO20+AN20*AN20*AR20*AR20)</f>
        <v>0.1476921286976007</v>
      </c>
      <c r="AX20" s="25">
        <f aca="true" t="shared" si="14" ref="AX20:AX23">AT20/(AU20*AU20)</f>
        <v>4044.3653686475036</v>
      </c>
      <c r="AY20" s="25">
        <f aca="true" t="shared" si="15" ref="AY20:AY23">1/(AU20*AU20)</f>
        <v>45.84429514908576</v>
      </c>
    </row>
    <row r="21" spans="1:51" ht="12.75">
      <c r="A21" t="s">
        <v>14</v>
      </c>
      <c r="B21">
        <v>8492</v>
      </c>
      <c r="C21" s="25">
        <v>1668.43</v>
      </c>
      <c r="D21" s="25">
        <v>0.0008240999999999999</v>
      </c>
      <c r="E21" s="25">
        <v>1.02665</v>
      </c>
      <c r="F21" s="25">
        <v>0.00936741</v>
      </c>
      <c r="G21" s="25">
        <v>0.00912424</v>
      </c>
      <c r="I21" s="25">
        <v>1618863</v>
      </c>
      <c r="J21" s="25">
        <v>1503244</v>
      </c>
      <c r="K21" s="25">
        <v>1.07691</v>
      </c>
      <c r="M21" s="25">
        <v>127932</v>
      </c>
      <c r="N21" s="25">
        <v>19737.6</v>
      </c>
      <c r="O21" s="25">
        <v>1.00198</v>
      </c>
      <c r="P21" s="25">
        <v>82.7391</v>
      </c>
      <c r="Q21" s="25">
        <v>0.24958699999999998</v>
      </c>
      <c r="S21" s="25">
        <v>137628</v>
      </c>
      <c r="T21" s="25">
        <v>18194.8</v>
      </c>
      <c r="U21" s="25">
        <v>1.00182</v>
      </c>
      <c r="V21" s="25">
        <v>88.9961</v>
      </c>
      <c r="W21" s="25">
        <v>0.26021099999999997</v>
      </c>
      <c r="Y21" s="25">
        <v>138950</v>
      </c>
      <c r="Z21" s="25">
        <v>16647.3</v>
      </c>
      <c r="AA21" s="25">
        <v>1.00167</v>
      </c>
      <c r="AB21" s="25">
        <v>89.8371</v>
      </c>
      <c r="AC21" s="25">
        <v>0.261606</v>
      </c>
      <c r="AE21" s="25">
        <v>134968</v>
      </c>
      <c r="AF21" s="25">
        <v>3745.64</v>
      </c>
      <c r="AG21" s="25">
        <v>1.00037</v>
      </c>
      <c r="AH21" s="25">
        <v>87.1499</v>
      </c>
      <c r="AI21" s="25">
        <v>0.26087000000000005</v>
      </c>
      <c r="AK21" s="25">
        <f t="shared" si="8"/>
        <v>87.18055</v>
      </c>
      <c r="AL21" s="25">
        <f t="shared" si="9"/>
        <v>0.12905771267779775</v>
      </c>
      <c r="AN21" s="25">
        <f t="shared" si="10"/>
        <v>84.91749866069253</v>
      </c>
      <c r="AO21" s="25">
        <f t="shared" si="11"/>
        <v>0.1257076050044297</v>
      </c>
      <c r="AQ21" s="25">
        <v>1.03719</v>
      </c>
      <c r="AR21" s="25">
        <v>0.0008309999999999999</v>
      </c>
      <c r="AT21" s="25">
        <f t="shared" si="12"/>
        <v>88.0755804358837</v>
      </c>
      <c r="AU21" s="25">
        <f t="shared" si="13"/>
        <v>0.148254050548304</v>
      </c>
      <c r="AX21" s="25">
        <f t="shared" si="14"/>
        <v>4007.2125446759705</v>
      </c>
      <c r="AY21" s="25">
        <f t="shared" si="15"/>
        <v>45.49742987607215</v>
      </c>
    </row>
    <row r="22" spans="2:51" ht="12.75">
      <c r="B22">
        <v>8493</v>
      </c>
      <c r="C22" s="25">
        <v>1656.18</v>
      </c>
      <c r="D22" s="25">
        <v>0.0008240999999999999</v>
      </c>
      <c r="E22" s="25">
        <v>1.06595</v>
      </c>
      <c r="F22" s="25">
        <v>0.00944332</v>
      </c>
      <c r="G22" s="25">
        <v>0.00885906</v>
      </c>
      <c r="I22" s="25">
        <v>1665928</v>
      </c>
      <c r="J22" s="25">
        <v>1542163</v>
      </c>
      <c r="K22" s="25">
        <v>1.08025</v>
      </c>
      <c r="M22" s="25">
        <v>130993</v>
      </c>
      <c r="N22" s="25">
        <v>20625.3</v>
      </c>
      <c r="O22" s="25">
        <v>1.00207</v>
      </c>
      <c r="P22" s="25">
        <v>85.6178</v>
      </c>
      <c r="Q22" s="25">
        <v>0.255174</v>
      </c>
      <c r="S22" s="25">
        <v>140201</v>
      </c>
      <c r="T22" s="25">
        <v>19036.3</v>
      </c>
      <c r="U22" s="25">
        <v>1.00191</v>
      </c>
      <c r="V22" s="25">
        <v>91.6216</v>
      </c>
      <c r="W22" s="25">
        <v>0.265249</v>
      </c>
      <c r="Y22" s="25">
        <v>142978</v>
      </c>
      <c r="Z22" s="25">
        <v>17384.5</v>
      </c>
      <c r="AA22" s="25">
        <v>1.00174</v>
      </c>
      <c r="AB22" s="25">
        <v>93.4209</v>
      </c>
      <c r="AC22" s="25">
        <v>0.268214</v>
      </c>
      <c r="AE22" s="25">
        <v>140828</v>
      </c>
      <c r="AF22" s="25">
        <v>3912.73</v>
      </c>
      <c r="AG22" s="25">
        <v>1.00039</v>
      </c>
      <c r="AH22" s="25">
        <v>91.8921</v>
      </c>
      <c r="AI22" s="25">
        <v>0.26772799999999997</v>
      </c>
      <c r="AK22" s="25">
        <f t="shared" si="8"/>
        <v>90.63810000000001</v>
      </c>
      <c r="AL22" s="25">
        <f t="shared" si="9"/>
        <v>0.13207191082346958</v>
      </c>
      <c r="AN22" s="25">
        <f t="shared" si="10"/>
        <v>85.0303485154088</v>
      </c>
      <c r="AO22" s="25">
        <f t="shared" si="11"/>
        <v>0.12390066215438772</v>
      </c>
      <c r="AQ22" s="25">
        <v>1.03719</v>
      </c>
      <c r="AR22" s="25">
        <v>0.0008309999999999999</v>
      </c>
      <c r="AT22" s="25">
        <f t="shared" si="12"/>
        <v>88.19262717669686</v>
      </c>
      <c r="AU22" s="25">
        <f t="shared" si="13"/>
        <v>0.14665370212982748</v>
      </c>
      <c r="AX22" s="25">
        <f t="shared" si="14"/>
        <v>4100.588774202549</v>
      </c>
      <c r="AY22" s="25">
        <f t="shared" si="15"/>
        <v>46.49582289896958</v>
      </c>
    </row>
    <row r="23" spans="2:51" ht="12.75">
      <c r="B23">
        <v>8494</v>
      </c>
      <c r="C23" s="25">
        <v>1744.17</v>
      </c>
      <c r="D23" s="25">
        <v>0.0008240999999999999</v>
      </c>
      <c r="E23" s="25">
        <v>1.02988</v>
      </c>
      <c r="F23" s="25">
        <v>0.00937354</v>
      </c>
      <c r="G23" s="25">
        <v>0.00910162</v>
      </c>
      <c r="I23" s="25">
        <v>1697548</v>
      </c>
      <c r="J23" s="25">
        <v>1575866</v>
      </c>
      <c r="K23" s="25">
        <v>1.07722</v>
      </c>
      <c r="M23" s="25">
        <v>134672</v>
      </c>
      <c r="N23" s="25">
        <v>19714</v>
      </c>
      <c r="O23" s="25">
        <v>1.00198</v>
      </c>
      <c r="P23" s="25">
        <v>83.3391</v>
      </c>
      <c r="Q23" s="25">
        <v>0.24509499999999998</v>
      </c>
      <c r="S23" s="25">
        <v>144482</v>
      </c>
      <c r="T23" s="25">
        <v>18198.1</v>
      </c>
      <c r="U23" s="25">
        <v>1.00182</v>
      </c>
      <c r="V23" s="25">
        <v>89.3962</v>
      </c>
      <c r="W23" s="25">
        <v>0.255131</v>
      </c>
      <c r="Y23" s="25">
        <v>145884</v>
      </c>
      <c r="Z23" s="25">
        <v>16612.9</v>
      </c>
      <c r="AA23" s="25">
        <v>1.00166</v>
      </c>
      <c r="AB23" s="25">
        <v>90.2494</v>
      </c>
      <c r="AC23" s="25">
        <v>0.25651199999999996</v>
      </c>
      <c r="AE23" s="25">
        <v>143659</v>
      </c>
      <c r="AF23" s="25">
        <v>3740.14</v>
      </c>
      <c r="AG23" s="25">
        <v>1.00037</v>
      </c>
      <c r="AH23" s="25">
        <v>88.7584</v>
      </c>
      <c r="AI23" s="25">
        <v>0.25605</v>
      </c>
      <c r="AK23" s="25">
        <f t="shared" si="8"/>
        <v>87.93577499999999</v>
      </c>
      <c r="AL23" s="25">
        <f t="shared" si="9"/>
        <v>0.12662034661489044</v>
      </c>
      <c r="AN23" s="25">
        <f t="shared" si="10"/>
        <v>85.38448654212141</v>
      </c>
      <c r="AO23" s="25">
        <f t="shared" si="11"/>
        <v>0.12294669924155285</v>
      </c>
      <c r="AQ23" s="25">
        <v>1.03719</v>
      </c>
      <c r="AR23" s="25">
        <v>0.0008309999999999999</v>
      </c>
      <c r="AT23" s="25">
        <f t="shared" si="12"/>
        <v>88.5599355966229</v>
      </c>
      <c r="AU23" s="25">
        <f t="shared" si="13"/>
        <v>0.14593032514274754</v>
      </c>
      <c r="AX23" s="25">
        <f t="shared" si="14"/>
        <v>4158.5908323039</v>
      </c>
      <c r="AY23" s="25">
        <f t="shared" si="15"/>
        <v>46.95792520949486</v>
      </c>
    </row>
    <row r="24" spans="3:51" s="32" customFormat="1" ht="12.75">
      <c r="C24" s="34"/>
      <c r="D24" s="34"/>
      <c r="E24" s="34"/>
      <c r="F24" s="34" t="s">
        <v>77</v>
      </c>
      <c r="G24" s="34">
        <f>AVERAGE(G20:G23)</f>
        <v>0.008978014999999999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">
        <v>78</v>
      </c>
      <c r="AR24" s="34"/>
      <c r="AS24" s="34"/>
      <c r="AT24" s="34">
        <f>SUM(AX20:AX23)/SUM(AY20:AY23)</f>
        <v>88.2638370044698</v>
      </c>
      <c r="AU24" s="34">
        <f>1/SQRT(SUM(AY20:AY23))</f>
        <v>0.0735621367877417</v>
      </c>
      <c r="AV24" s="34"/>
      <c r="AW24" s="34"/>
      <c r="AX24" s="34"/>
      <c r="AY24" s="34"/>
    </row>
    <row r="27" spans="1:51" ht="12.75">
      <c r="A27">
        <v>50</v>
      </c>
      <c r="B27">
        <v>8497</v>
      </c>
      <c r="C27" s="25">
        <v>3161.42</v>
      </c>
      <c r="D27" s="25">
        <v>0.0008240999999999999</v>
      </c>
      <c r="E27" s="25">
        <v>3.03983</v>
      </c>
      <c r="F27" s="25">
        <v>0.0151617</v>
      </c>
      <c r="G27" s="25">
        <v>0.004987699999999999</v>
      </c>
      <c r="I27" s="25">
        <v>1028931</v>
      </c>
      <c r="J27" s="25">
        <v>1002270</v>
      </c>
      <c r="K27" s="25">
        <v>1.0266</v>
      </c>
      <c r="M27" s="25">
        <v>59171</v>
      </c>
      <c r="N27" s="25">
        <v>49501.7</v>
      </c>
      <c r="O27" s="25">
        <v>1.00497</v>
      </c>
      <c r="P27" s="25">
        <v>19.3101</v>
      </c>
      <c r="Q27" s="25">
        <v>0.08388169999999999</v>
      </c>
      <c r="S27" s="25">
        <v>63557</v>
      </c>
      <c r="T27" s="25">
        <v>49176.9</v>
      </c>
      <c r="U27" s="25">
        <v>1.00494</v>
      </c>
      <c r="V27" s="25">
        <v>20.7407</v>
      </c>
      <c r="W27" s="25">
        <v>0.08726779999999999</v>
      </c>
      <c r="Y27" s="25">
        <v>63674</v>
      </c>
      <c r="Z27" s="25">
        <v>41725.8</v>
      </c>
      <c r="AA27" s="25">
        <v>1.00419</v>
      </c>
      <c r="AB27" s="25">
        <v>20.7634</v>
      </c>
      <c r="AC27" s="25">
        <v>0.0872917</v>
      </c>
      <c r="AE27" s="25">
        <v>62332</v>
      </c>
      <c r="AF27" s="25">
        <v>8756.03</v>
      </c>
      <c r="AG27" s="25">
        <v>1.00088</v>
      </c>
      <c r="AH27" s="25">
        <v>20.2587</v>
      </c>
      <c r="AI27" s="25">
        <v>0.0870451</v>
      </c>
      <c r="AK27" s="25">
        <f aca="true" t="shared" si="16" ref="AK27:AK32">(P27+V27+AB27+AH27)/4</f>
        <v>20.268225</v>
      </c>
      <c r="AL27" s="25">
        <f aca="true" t="shared" si="17" ref="AL27:AL32">SQRT(Q27*Q27+W27*W27+AC27*AC27+AI27*AI27)/4</f>
        <v>0.043191795252853</v>
      </c>
      <c r="AN27" s="25">
        <f aca="true" t="shared" si="18" ref="AN27:AN32">AK27/E27</f>
        <v>6.6675521328495355</v>
      </c>
      <c r="AO27" s="25">
        <f aca="true" t="shared" si="19" ref="AO27:AO32">AL27/E27</f>
        <v>0.014208621946902623</v>
      </c>
      <c r="AQ27" s="25">
        <v>1.03719</v>
      </c>
      <c r="AR27" s="25">
        <v>0.0008309999999999999</v>
      </c>
      <c r="AT27" s="25">
        <f aca="true" t="shared" si="20" ref="AT27:AT32">AN27*AQ27</f>
        <v>6.91551839667021</v>
      </c>
      <c r="AU27" s="25">
        <f aca="true" t="shared" si="21" ref="AU27:AU32">SQRT(AQ27*AQ27*AO27*AO27+AN27*AN27*AR27*AR27)</f>
        <v>0.015744209062839944</v>
      </c>
      <c r="AX27" s="25">
        <f aca="true" t="shared" si="22" ref="AX27:AX32">AT27/(AU27*AU27)</f>
        <v>27898.64077912659</v>
      </c>
      <c r="AY27" s="25">
        <f aca="true" t="shared" si="23" ref="AY27:AY32">1/(AU27*AU27)</f>
        <v>4034.208164721195</v>
      </c>
    </row>
    <row r="28" spans="1:51" ht="12.75">
      <c r="A28" t="s">
        <v>21</v>
      </c>
      <c r="B28">
        <v>8498</v>
      </c>
      <c r="C28" s="25">
        <v>3402.81</v>
      </c>
      <c r="D28" s="25">
        <v>0.0008240999999999999</v>
      </c>
      <c r="E28" s="25">
        <v>2.93297</v>
      </c>
      <c r="F28" s="25">
        <v>0.014791799999999999</v>
      </c>
      <c r="G28" s="25">
        <v>0.00504328</v>
      </c>
      <c r="I28" s="25">
        <v>1029248</v>
      </c>
      <c r="J28" s="25">
        <v>1004614</v>
      </c>
      <c r="K28" s="25">
        <v>1.02452</v>
      </c>
      <c r="M28" s="25">
        <v>61021</v>
      </c>
      <c r="N28" s="25">
        <v>47816.6</v>
      </c>
      <c r="O28" s="25">
        <v>1.0048</v>
      </c>
      <c r="P28" s="25">
        <v>18.4605</v>
      </c>
      <c r="Q28" s="25">
        <v>0.07908939999999999</v>
      </c>
      <c r="S28" s="25">
        <v>65530</v>
      </c>
      <c r="T28" s="25">
        <v>47468.3</v>
      </c>
      <c r="U28" s="25">
        <v>1.00477</v>
      </c>
      <c r="V28" s="25">
        <v>19.8239</v>
      </c>
      <c r="W28" s="25">
        <v>0.08228039999999999</v>
      </c>
      <c r="Y28" s="25">
        <v>66427</v>
      </c>
      <c r="Z28" s="25">
        <v>40309.9</v>
      </c>
      <c r="AA28" s="25">
        <v>1.00405</v>
      </c>
      <c r="AB28" s="25">
        <v>20.0808</v>
      </c>
      <c r="AC28" s="25">
        <v>0.0828467</v>
      </c>
      <c r="AE28" s="25">
        <v>65131</v>
      </c>
      <c r="AF28" s="25">
        <v>8455.38</v>
      </c>
      <c r="AG28" s="25">
        <v>1.00085</v>
      </c>
      <c r="AH28" s="25">
        <v>19.6263</v>
      </c>
      <c r="AI28" s="25">
        <v>0.0826213</v>
      </c>
      <c r="AK28" s="25">
        <f t="shared" si="16"/>
        <v>19.497875</v>
      </c>
      <c r="AL28" s="25">
        <f t="shared" si="17"/>
        <v>0.040861849819773824</v>
      </c>
      <c r="AN28" s="25">
        <f t="shared" si="18"/>
        <v>6.647826264844168</v>
      </c>
      <c r="AO28" s="25">
        <f t="shared" si="19"/>
        <v>0.013931901730932748</v>
      </c>
      <c r="AQ28" s="25">
        <v>1.03719</v>
      </c>
      <c r="AR28" s="25">
        <v>0.0008309999999999999</v>
      </c>
      <c r="AT28" s="25">
        <f t="shared" si="20"/>
        <v>6.895058923633723</v>
      </c>
      <c r="AU28" s="25">
        <f t="shared" si="21"/>
        <v>0.015470026345070295</v>
      </c>
      <c r="AX28" s="25">
        <f t="shared" si="22"/>
        <v>28810.83699512176</v>
      </c>
      <c r="AY28" s="25">
        <f t="shared" si="23"/>
        <v>4178.475820760403</v>
      </c>
    </row>
    <row r="29" spans="2:51" s="45" customFormat="1" ht="12.75">
      <c r="B29" s="45">
        <v>8499</v>
      </c>
      <c r="C29" s="46">
        <v>342.722</v>
      </c>
      <c r="D29" s="46">
        <v>0.0008240999999999999</v>
      </c>
      <c r="E29" s="46">
        <v>3.06427</v>
      </c>
      <c r="F29" s="46">
        <v>0.0152491</v>
      </c>
      <c r="G29" s="46">
        <v>0.0049764300000000004</v>
      </c>
      <c r="H29" s="46"/>
      <c r="I29" s="46">
        <v>103404</v>
      </c>
      <c r="J29" s="46">
        <v>101002</v>
      </c>
      <c r="K29" s="46">
        <v>1.02378</v>
      </c>
      <c r="L29" s="46"/>
      <c r="M29" s="46">
        <v>7046</v>
      </c>
      <c r="N29" s="46">
        <v>49960.2</v>
      </c>
      <c r="O29" s="46">
        <v>1.00502</v>
      </c>
      <c r="P29" s="46">
        <v>21.1535</v>
      </c>
      <c r="Q29" s="46">
        <v>0.268822</v>
      </c>
      <c r="R29" s="46"/>
      <c r="S29" s="46">
        <v>7478</v>
      </c>
      <c r="T29" s="46">
        <v>49804.6</v>
      </c>
      <c r="U29" s="46">
        <v>1.00501</v>
      </c>
      <c r="V29" s="46">
        <v>22.4501</v>
      </c>
      <c r="W29" s="46">
        <v>0.277962</v>
      </c>
      <c r="X29" s="46"/>
      <c r="Y29" s="46">
        <v>7347</v>
      </c>
      <c r="Z29" s="46">
        <v>42158.2</v>
      </c>
      <c r="AA29" s="46">
        <v>1.00423</v>
      </c>
      <c r="AB29" s="46">
        <v>22.0399</v>
      </c>
      <c r="AC29" s="46">
        <v>0.274997</v>
      </c>
      <c r="AD29" s="46"/>
      <c r="AE29" s="46">
        <v>7340</v>
      </c>
      <c r="AF29" s="46">
        <v>8864.11</v>
      </c>
      <c r="AG29" s="46">
        <v>1.00089</v>
      </c>
      <c r="AH29" s="46">
        <v>21.9455</v>
      </c>
      <c r="AI29" s="46">
        <v>0.274522</v>
      </c>
      <c r="AJ29" s="46"/>
      <c r="AK29" s="46">
        <f t="shared" si="16"/>
        <v>21.89725</v>
      </c>
      <c r="AL29" s="46">
        <f t="shared" si="17"/>
        <v>0.13704785195803873</v>
      </c>
      <c r="AM29" s="46"/>
      <c r="AN29" s="46">
        <f t="shared" si="18"/>
        <v>7.145992357070362</v>
      </c>
      <c r="AO29" s="46">
        <f t="shared" si="19"/>
        <v>0.04472447008848395</v>
      </c>
      <c r="AP29" s="46"/>
      <c r="AQ29" s="46">
        <v>1</v>
      </c>
      <c r="AR29" s="46">
        <v>0</v>
      </c>
      <c r="AS29" s="46"/>
      <c r="AT29" s="46">
        <f t="shared" si="20"/>
        <v>7.145992357070362</v>
      </c>
      <c r="AU29" s="46">
        <f t="shared" si="21"/>
        <v>0.04472447008848395</v>
      </c>
      <c r="AV29" s="46"/>
      <c r="AW29" s="46"/>
      <c r="AX29" s="46">
        <f t="shared" si="22"/>
        <v>3572.499199783815</v>
      </c>
      <c r="AY29" s="46">
        <f t="shared" si="23"/>
        <v>499.9304535008529</v>
      </c>
    </row>
    <row r="30" spans="2:51" ht="12.75">
      <c r="B30">
        <v>8500</v>
      </c>
      <c r="C30" s="25">
        <v>357.6</v>
      </c>
      <c r="D30" s="25">
        <v>0.0008240999999999999</v>
      </c>
      <c r="E30" s="25">
        <v>3.07027</v>
      </c>
      <c r="F30" s="25">
        <v>0.0152699</v>
      </c>
      <c r="G30" s="25">
        <v>0.00497349</v>
      </c>
      <c r="I30" s="25">
        <v>104458</v>
      </c>
      <c r="J30" s="25">
        <v>101984</v>
      </c>
      <c r="K30" s="25">
        <v>1.02426</v>
      </c>
      <c r="M30" s="25">
        <v>6882</v>
      </c>
      <c r="N30" s="25">
        <v>49420.6</v>
      </c>
      <c r="O30" s="25">
        <v>1.00497</v>
      </c>
      <c r="P30" s="25">
        <v>19.8097</v>
      </c>
      <c r="Q30" s="25">
        <v>0.254218</v>
      </c>
      <c r="S30" s="25">
        <v>7195</v>
      </c>
      <c r="T30" s="25">
        <v>49088</v>
      </c>
      <c r="U30" s="25">
        <v>1.00493</v>
      </c>
      <c r="V30" s="25">
        <v>20.71</v>
      </c>
      <c r="W30" s="25">
        <v>0.260621</v>
      </c>
      <c r="Y30" s="25">
        <v>7249</v>
      </c>
      <c r="Z30" s="25">
        <v>41396.2</v>
      </c>
      <c r="AA30" s="25">
        <v>1.00416</v>
      </c>
      <c r="AB30" s="25">
        <v>20.8493</v>
      </c>
      <c r="AC30" s="25">
        <v>0.261515</v>
      </c>
      <c r="AE30" s="25">
        <v>7279</v>
      </c>
      <c r="AF30" s="25">
        <v>8685.22</v>
      </c>
      <c r="AG30" s="25">
        <v>1.00087</v>
      </c>
      <c r="AH30" s="25">
        <v>20.8671</v>
      </c>
      <c r="AI30" s="25">
        <v>0.26115299999999997</v>
      </c>
      <c r="AK30" s="25">
        <f t="shared" si="16"/>
        <v>20.559025</v>
      </c>
      <c r="AL30" s="25">
        <f t="shared" si="17"/>
        <v>0.12969702237305797</v>
      </c>
      <c r="AN30" s="25">
        <f t="shared" si="18"/>
        <v>6.69616190107059</v>
      </c>
      <c r="AO30" s="25">
        <f t="shared" si="19"/>
        <v>0.04224287192105514</v>
      </c>
      <c r="AQ30" s="25">
        <v>1</v>
      </c>
      <c r="AR30" s="25">
        <v>0</v>
      </c>
      <c r="AT30" s="25">
        <f t="shared" si="20"/>
        <v>6.69616190107059</v>
      </c>
      <c r="AU30" s="25">
        <f t="shared" si="21"/>
        <v>0.04224287192105514</v>
      </c>
      <c r="AX30" s="25">
        <f t="shared" si="22"/>
        <v>3752.48593130888</v>
      </c>
      <c r="AY30" s="25">
        <f t="shared" si="23"/>
        <v>560.3935488341356</v>
      </c>
    </row>
    <row r="31" spans="2:51" ht="12.75">
      <c r="B31">
        <v>8501</v>
      </c>
      <c r="C31" s="25">
        <v>3451.21</v>
      </c>
      <c r="D31" s="25">
        <v>0.0008240999999999999</v>
      </c>
      <c r="E31" s="25">
        <v>3.05456</v>
      </c>
      <c r="F31" s="25">
        <v>0.015212999999999999</v>
      </c>
      <c r="G31" s="25">
        <v>0.00498044</v>
      </c>
      <c r="I31" s="25">
        <v>1028299</v>
      </c>
      <c r="J31" s="25">
        <v>1003682</v>
      </c>
      <c r="K31" s="25">
        <v>1.02453</v>
      </c>
      <c r="M31" s="25">
        <v>67149</v>
      </c>
      <c r="N31" s="25">
        <v>49918.6</v>
      </c>
      <c r="O31" s="25">
        <v>1.00502</v>
      </c>
      <c r="P31" s="25">
        <v>20.0339</v>
      </c>
      <c r="Q31" s="25">
        <v>0.08226349999999999</v>
      </c>
      <c r="S31" s="25">
        <v>70250</v>
      </c>
      <c r="T31" s="25">
        <v>49545.3</v>
      </c>
      <c r="U31" s="25">
        <v>1.00498</v>
      </c>
      <c r="V31" s="25">
        <v>20.9582</v>
      </c>
      <c r="W31" s="25">
        <v>0.08436489999999999</v>
      </c>
      <c r="Y31" s="25">
        <v>71949</v>
      </c>
      <c r="Z31" s="25">
        <v>41781.8</v>
      </c>
      <c r="AA31" s="25">
        <v>1.0042</v>
      </c>
      <c r="AB31" s="25">
        <v>21.4484</v>
      </c>
      <c r="AC31" s="25">
        <v>0.08543769999999999</v>
      </c>
      <c r="AE31" s="25">
        <v>70423</v>
      </c>
      <c r="AF31" s="25">
        <v>8772.53</v>
      </c>
      <c r="AG31" s="25">
        <v>1.00088</v>
      </c>
      <c r="AH31" s="25">
        <v>20.9241</v>
      </c>
      <c r="AI31" s="25">
        <v>0.0851841</v>
      </c>
      <c r="AK31" s="25">
        <f t="shared" si="16"/>
        <v>20.84115</v>
      </c>
      <c r="AL31" s="25">
        <f t="shared" si="17"/>
        <v>0.042160890688498265</v>
      </c>
      <c r="AN31" s="25">
        <f t="shared" si="18"/>
        <v>6.8229630454140695</v>
      </c>
      <c r="AO31" s="25">
        <f t="shared" si="19"/>
        <v>0.013802606820130646</v>
      </c>
      <c r="AQ31" s="25">
        <v>1</v>
      </c>
      <c r="AR31" s="25">
        <v>0</v>
      </c>
      <c r="AT31" s="25">
        <f t="shared" si="20"/>
        <v>6.8229630454140695</v>
      </c>
      <c r="AU31" s="25">
        <f t="shared" si="21"/>
        <v>0.013802606820130646</v>
      </c>
      <c r="AX31" s="25">
        <f t="shared" si="22"/>
        <v>35813.8314432795</v>
      </c>
      <c r="AY31" s="25">
        <f t="shared" si="23"/>
        <v>5249.014424510348</v>
      </c>
    </row>
    <row r="32" spans="2:51" ht="12.75">
      <c r="B32">
        <v>8502</v>
      </c>
      <c r="C32" s="25">
        <v>3616.73</v>
      </c>
      <c r="D32" s="25">
        <v>0.0008240999999999999</v>
      </c>
      <c r="E32" s="25">
        <v>2.93818</v>
      </c>
      <c r="F32" s="25">
        <v>0.014809699999999999</v>
      </c>
      <c r="G32" s="25">
        <v>0.00504044</v>
      </c>
      <c r="I32" s="25">
        <v>1026941</v>
      </c>
      <c r="J32" s="25">
        <v>1003874</v>
      </c>
      <c r="K32" s="25">
        <v>1.02298</v>
      </c>
      <c r="M32" s="25">
        <v>68447</v>
      </c>
      <c r="N32" s="25">
        <v>48098.2</v>
      </c>
      <c r="O32" s="25">
        <v>1.00483</v>
      </c>
      <c r="P32" s="25">
        <v>19.453500000000002</v>
      </c>
      <c r="Q32" s="25">
        <v>0.0792114</v>
      </c>
      <c r="S32" s="25">
        <v>71180</v>
      </c>
      <c r="T32" s="25">
        <v>47815.9</v>
      </c>
      <c r="U32" s="25">
        <v>1.0048</v>
      </c>
      <c r="V32" s="25">
        <v>20.2297</v>
      </c>
      <c r="W32" s="25">
        <v>0.0809664</v>
      </c>
      <c r="Y32" s="25">
        <v>72386</v>
      </c>
      <c r="Z32" s="25">
        <v>40352.7</v>
      </c>
      <c r="AA32" s="25">
        <v>1.00405</v>
      </c>
      <c r="AB32" s="25">
        <v>20.5571</v>
      </c>
      <c r="AC32" s="25">
        <v>0.0816732</v>
      </c>
      <c r="AE32" s="25">
        <v>71326</v>
      </c>
      <c r="AF32" s="25">
        <v>8478.01</v>
      </c>
      <c r="AG32" s="25">
        <v>1.00085</v>
      </c>
      <c r="AH32" s="25">
        <v>20.1914</v>
      </c>
      <c r="AI32" s="25">
        <v>0.08146819999999999</v>
      </c>
      <c r="AK32" s="25">
        <f t="shared" si="16"/>
        <v>20.107925</v>
      </c>
      <c r="AL32" s="25">
        <f t="shared" si="17"/>
        <v>0.040417804731021696</v>
      </c>
      <c r="AN32" s="25">
        <f t="shared" si="18"/>
        <v>6.843666827764126</v>
      </c>
      <c r="AO32" s="25">
        <f t="shared" si="19"/>
        <v>0.013756068290922168</v>
      </c>
      <c r="AQ32" s="25">
        <v>1</v>
      </c>
      <c r="AR32" s="25">
        <v>0</v>
      </c>
      <c r="AT32" s="25">
        <f t="shared" si="20"/>
        <v>6.843666827764126</v>
      </c>
      <c r="AU32" s="25">
        <f t="shared" si="21"/>
        <v>0.013756068290922168</v>
      </c>
      <c r="AX32" s="25">
        <f t="shared" si="22"/>
        <v>36165.97786401621</v>
      </c>
      <c r="AY32" s="25">
        <f t="shared" si="23"/>
        <v>5284.5906696238</v>
      </c>
    </row>
    <row r="33" spans="3:51" s="32" customFormat="1" ht="12.75">
      <c r="C33" s="34"/>
      <c r="D33" s="34"/>
      <c r="E33" s="34"/>
      <c r="F33" s="34" t="s">
        <v>77</v>
      </c>
      <c r="G33" s="34">
        <f>AVERAGE(G27:G32)</f>
        <v>0.005000296666666667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 t="s">
        <v>78</v>
      </c>
      <c r="AR33" s="34"/>
      <c r="AS33" s="34"/>
      <c r="AT33" s="34">
        <f>SUM(AX27:AX32)/SUM(AY27:AY32)</f>
        <v>6.867114112335701</v>
      </c>
      <c r="AU33" s="34">
        <f>1/SQRT(SUM(AY27:AY32))</f>
        <v>0.007105504046255718</v>
      </c>
      <c r="AV33" s="34"/>
      <c r="AW33" s="34"/>
      <c r="AX33" s="34"/>
      <c r="AY33" s="34"/>
    </row>
    <row r="36" spans="1:51" ht="12.75">
      <c r="A36">
        <v>350</v>
      </c>
      <c r="B36">
        <v>8506</v>
      </c>
      <c r="C36" s="25">
        <v>1601.46</v>
      </c>
      <c r="D36" s="25">
        <v>0.0008240999999999999</v>
      </c>
      <c r="E36" s="25">
        <v>1.04089</v>
      </c>
      <c r="F36" s="25">
        <v>0.00939466</v>
      </c>
      <c r="G36" s="25">
        <v>0.00902562</v>
      </c>
      <c r="I36" s="25">
        <v>1056435</v>
      </c>
      <c r="J36" s="25">
        <v>1003984</v>
      </c>
      <c r="K36" s="25">
        <v>1.05224</v>
      </c>
      <c r="M36" s="25">
        <v>83463</v>
      </c>
      <c r="N36" s="25">
        <v>18735.2</v>
      </c>
      <c r="O36" s="25">
        <v>1.00188</v>
      </c>
      <c r="P36" s="25">
        <v>54.9426</v>
      </c>
      <c r="Q36" s="25">
        <v>0.20501799999999998</v>
      </c>
      <c r="S36" s="25">
        <v>87966</v>
      </c>
      <c r="T36" s="25">
        <v>17864.7</v>
      </c>
      <c r="U36" s="25">
        <v>1.00179</v>
      </c>
      <c r="V36" s="25">
        <v>57.9019</v>
      </c>
      <c r="W36" s="25">
        <v>0.211248</v>
      </c>
      <c r="Y36" s="25">
        <v>89373</v>
      </c>
      <c r="Z36" s="25">
        <v>14882.1</v>
      </c>
      <c r="AA36" s="25">
        <v>1.00149</v>
      </c>
      <c r="AB36" s="25">
        <v>58.8104</v>
      </c>
      <c r="AC36" s="25">
        <v>0.213115</v>
      </c>
      <c r="AE36" s="25">
        <v>87496</v>
      </c>
      <c r="AF36" s="25">
        <v>3348.37</v>
      </c>
      <c r="AG36" s="25">
        <v>1.00033</v>
      </c>
      <c r="AH36" s="25">
        <v>57.5089</v>
      </c>
      <c r="AI36" s="25">
        <v>0.212661</v>
      </c>
      <c r="AK36" s="25">
        <f aca="true" t="shared" si="24" ref="AK36:AK39">(P36+V36+AB36+AH36)/4</f>
        <v>57.290949999999995</v>
      </c>
      <c r="AL36" s="25">
        <f aca="true" t="shared" si="25" ref="AL36:AL39">SQRT(Q36*Q36+W36*W36+AC36*AC36+AI36*AI36)/4</f>
        <v>0.10526775443304089</v>
      </c>
      <c r="AN36" s="25">
        <f aca="true" t="shared" si="26" ref="AN36:AN39">AK36/E36</f>
        <v>55.040350085023384</v>
      </c>
      <c r="AO36" s="25">
        <f aca="true" t="shared" si="27" ref="AO36:AO39">AL36/E36</f>
        <v>0.10113244860940242</v>
      </c>
      <c r="AQ36" s="25">
        <v>1</v>
      </c>
      <c r="AR36" s="25">
        <v>0</v>
      </c>
      <c r="AT36" s="25">
        <f aca="true" t="shared" si="28" ref="AT36:AT39">AN36*AQ36</f>
        <v>55.040350085023384</v>
      </c>
      <c r="AU36" s="25">
        <f aca="true" t="shared" si="29" ref="AU36:AU39">SQRT(AQ36*AQ36*AO36*AO36+AN36*AN36*AR36*AR36)</f>
        <v>0.10113244860940242</v>
      </c>
      <c r="AX36" s="25">
        <f aca="true" t="shared" si="30" ref="AX36:AX39">AT36/(AU36*AU36)</f>
        <v>5381.46032338826</v>
      </c>
      <c r="AY36" s="25">
        <f aca="true" t="shared" si="31" ref="AY36:AY39">1/(AU36*AU36)</f>
        <v>97.77300317086045</v>
      </c>
    </row>
    <row r="37" spans="1:51" ht="12.75">
      <c r="A37" t="s">
        <v>16</v>
      </c>
      <c r="B37">
        <v>8507</v>
      </c>
      <c r="C37" s="25">
        <v>1687.77</v>
      </c>
      <c r="D37" s="25">
        <v>0.0008240999999999999</v>
      </c>
      <c r="E37" s="25">
        <v>1.00184</v>
      </c>
      <c r="F37" s="25">
        <v>0.00932065</v>
      </c>
      <c r="G37" s="25">
        <v>0.0093035</v>
      </c>
      <c r="I37" s="25">
        <v>1068873</v>
      </c>
      <c r="J37" s="25">
        <v>1017307</v>
      </c>
      <c r="K37" s="25">
        <v>1.05069</v>
      </c>
      <c r="M37" s="25">
        <v>84973</v>
      </c>
      <c r="N37" s="25">
        <v>18046.8</v>
      </c>
      <c r="O37" s="25">
        <v>1.00181</v>
      </c>
      <c r="P37" s="25">
        <v>52.993900000000004</v>
      </c>
      <c r="Q37" s="25">
        <v>0.19605599999999998</v>
      </c>
      <c r="S37" s="25">
        <v>88903</v>
      </c>
      <c r="T37" s="25">
        <v>17216</v>
      </c>
      <c r="U37" s="25">
        <v>1.00172</v>
      </c>
      <c r="V37" s="25">
        <v>55.4403</v>
      </c>
      <c r="W37" s="25">
        <v>0.201171</v>
      </c>
      <c r="Y37" s="25">
        <v>90830</v>
      </c>
      <c r="Z37" s="25">
        <v>14318.2</v>
      </c>
      <c r="AA37" s="25">
        <v>1.00143</v>
      </c>
      <c r="AB37" s="25">
        <v>56.6255</v>
      </c>
      <c r="AC37" s="25">
        <v>0.203601</v>
      </c>
      <c r="AE37" s="25">
        <v>89293</v>
      </c>
      <c r="AF37" s="25">
        <v>3222.53</v>
      </c>
      <c r="AG37" s="25">
        <v>1.00032</v>
      </c>
      <c r="AH37" s="25">
        <v>55.6055</v>
      </c>
      <c r="AI37" s="25">
        <v>0.203232</v>
      </c>
      <c r="AK37" s="25">
        <f t="shared" si="24"/>
        <v>55.16630000000001</v>
      </c>
      <c r="AL37" s="25">
        <f t="shared" si="25"/>
        <v>0.10051876050083884</v>
      </c>
      <c r="AN37" s="25">
        <f t="shared" si="26"/>
        <v>55.06498043599777</v>
      </c>
      <c r="AO37" s="25">
        <f t="shared" si="27"/>
        <v>0.10033414567280088</v>
      </c>
      <c r="AQ37" s="25">
        <v>1</v>
      </c>
      <c r="AR37" s="25">
        <v>0</v>
      </c>
      <c r="AT37" s="25">
        <f t="shared" si="28"/>
        <v>55.06498043599777</v>
      </c>
      <c r="AU37" s="25">
        <f t="shared" si="29"/>
        <v>0.10033414567280088</v>
      </c>
      <c r="AX37" s="25">
        <f t="shared" si="30"/>
        <v>5469.882221045097</v>
      </c>
      <c r="AY37" s="25">
        <f t="shared" si="31"/>
        <v>99.33504339301022</v>
      </c>
    </row>
    <row r="38" spans="2:51" ht="12.75">
      <c r="B38">
        <v>8508</v>
      </c>
      <c r="C38" s="25">
        <v>1634.54</v>
      </c>
      <c r="D38" s="25">
        <v>0.0008240999999999999</v>
      </c>
      <c r="E38" s="25">
        <v>1.02711</v>
      </c>
      <c r="F38" s="25">
        <v>0.00936829</v>
      </c>
      <c r="G38" s="25">
        <v>0.00912102</v>
      </c>
      <c r="I38" s="25">
        <v>1060037</v>
      </c>
      <c r="J38" s="25">
        <v>1008523</v>
      </c>
      <c r="K38" s="25">
        <v>1.05108</v>
      </c>
      <c r="M38" s="25">
        <v>84741</v>
      </c>
      <c r="N38" s="25">
        <v>18210.2</v>
      </c>
      <c r="O38" s="25">
        <v>1.00182</v>
      </c>
      <c r="P38" s="25">
        <v>54.5915</v>
      </c>
      <c r="Q38" s="25">
        <v>0.20232499999999998</v>
      </c>
      <c r="S38" s="25">
        <v>88525</v>
      </c>
      <c r="T38" s="25">
        <v>17418.9</v>
      </c>
      <c r="U38" s="25">
        <v>1.00174</v>
      </c>
      <c r="V38" s="25">
        <v>57.0247</v>
      </c>
      <c r="W38" s="25">
        <v>0.207425</v>
      </c>
      <c r="Y38" s="25">
        <v>89819</v>
      </c>
      <c r="Z38" s="25">
        <v>14461.1</v>
      </c>
      <c r="AA38" s="25">
        <v>1.00145</v>
      </c>
      <c r="AB38" s="25">
        <v>57.8411</v>
      </c>
      <c r="AC38" s="25">
        <v>0.20909699999999998</v>
      </c>
      <c r="AE38" s="25">
        <v>88079</v>
      </c>
      <c r="AF38" s="25">
        <v>3257.54</v>
      </c>
      <c r="AG38" s="25">
        <v>1.00033</v>
      </c>
      <c r="AH38" s="25">
        <v>56.657</v>
      </c>
      <c r="AI38" s="25">
        <v>0.20868</v>
      </c>
      <c r="AK38" s="25">
        <f t="shared" si="24"/>
        <v>56.528575000000004</v>
      </c>
      <c r="AL38" s="25">
        <f t="shared" si="25"/>
        <v>0.10344969612660783</v>
      </c>
      <c r="AN38" s="25">
        <f t="shared" si="26"/>
        <v>55.03653454839307</v>
      </c>
      <c r="AO38" s="25">
        <f t="shared" si="27"/>
        <v>0.10071919865117449</v>
      </c>
      <c r="AQ38" s="25">
        <v>1</v>
      </c>
      <c r="AR38" s="25">
        <v>0</v>
      </c>
      <c r="AT38" s="25">
        <f t="shared" si="28"/>
        <v>55.03653454839307</v>
      </c>
      <c r="AU38" s="25">
        <f t="shared" si="29"/>
        <v>0.10071919865117449</v>
      </c>
      <c r="AX38" s="25">
        <f t="shared" si="30"/>
        <v>5425.334959478436</v>
      </c>
      <c r="AY38" s="25">
        <f t="shared" si="31"/>
        <v>98.5769726236668</v>
      </c>
    </row>
    <row r="39" spans="2:51" ht="12.75">
      <c r="B39">
        <v>8509</v>
      </c>
      <c r="C39" s="25">
        <v>1670.46</v>
      </c>
      <c r="D39" s="25">
        <v>0.0008240999999999999</v>
      </c>
      <c r="E39" s="25">
        <v>1.00329</v>
      </c>
      <c r="F39" s="25">
        <v>0.00932335</v>
      </c>
      <c r="G39" s="25">
        <v>0.00929279</v>
      </c>
      <c r="I39" s="25">
        <v>1059139</v>
      </c>
      <c r="J39" s="25">
        <v>1008565</v>
      </c>
      <c r="K39" s="25">
        <v>1.05014</v>
      </c>
      <c r="M39" s="25">
        <v>84166</v>
      </c>
      <c r="N39" s="25">
        <v>18075.7</v>
      </c>
      <c r="O39" s="25">
        <v>1.00181</v>
      </c>
      <c r="P39" s="25">
        <v>53.0072</v>
      </c>
      <c r="Q39" s="25">
        <v>0.197034</v>
      </c>
      <c r="S39" s="25">
        <v>88422</v>
      </c>
      <c r="T39" s="25">
        <v>17298.9</v>
      </c>
      <c r="U39" s="25">
        <v>1.00173</v>
      </c>
      <c r="V39" s="25">
        <v>55.6833</v>
      </c>
      <c r="W39" s="25">
        <v>0.202652</v>
      </c>
      <c r="Y39" s="25">
        <v>89691</v>
      </c>
      <c r="Z39" s="25">
        <v>14368.1</v>
      </c>
      <c r="AA39" s="25">
        <v>1.00144</v>
      </c>
      <c r="AB39" s="25">
        <v>56.4658</v>
      </c>
      <c r="AC39" s="25">
        <v>0.204255</v>
      </c>
      <c r="AE39" s="25">
        <v>88216</v>
      </c>
      <c r="AF39" s="25">
        <v>3232.44</v>
      </c>
      <c r="AG39" s="25">
        <v>1.00032</v>
      </c>
      <c r="AH39" s="25">
        <v>55.4754</v>
      </c>
      <c r="AI39" s="25">
        <v>0.203893</v>
      </c>
      <c r="AK39" s="25">
        <f t="shared" si="24"/>
        <v>55.157925</v>
      </c>
      <c r="AL39" s="25">
        <f t="shared" si="25"/>
        <v>0.10098969338935038</v>
      </c>
      <c r="AN39" s="25">
        <f t="shared" si="26"/>
        <v>54.97705050384236</v>
      </c>
      <c r="AO39" s="25">
        <f t="shared" si="27"/>
        <v>0.10065852683605973</v>
      </c>
      <c r="AQ39" s="25">
        <v>1</v>
      </c>
      <c r="AR39" s="25">
        <v>0</v>
      </c>
      <c r="AT39" s="25">
        <f t="shared" si="28"/>
        <v>54.97705050384236</v>
      </c>
      <c r="AU39" s="25">
        <f t="shared" si="29"/>
        <v>0.10065852683605973</v>
      </c>
      <c r="AX39" s="25">
        <f t="shared" si="30"/>
        <v>5426.006331856102</v>
      </c>
      <c r="AY39" s="25">
        <f t="shared" si="31"/>
        <v>98.69584275855027</v>
      </c>
    </row>
    <row r="40" spans="3:51" s="32" customFormat="1" ht="12.75">
      <c r="C40" s="34"/>
      <c r="D40" s="34"/>
      <c r="E40" s="34"/>
      <c r="F40" s="34" t="s">
        <v>77</v>
      </c>
      <c r="G40" s="34">
        <f>AVERAGE(G36:G39)</f>
        <v>0.0091857325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 t="s">
        <v>78</v>
      </c>
      <c r="AR40" s="34"/>
      <c r="AS40" s="34"/>
      <c r="AT40" s="34">
        <f>SUM(AX36:AX39)/SUM(AY36:AY39)</f>
        <v>55.02975912338939</v>
      </c>
      <c r="AU40" s="34">
        <f>1/SQRT(SUM(AY36:AY39))</f>
        <v>0.050354940145322956</v>
      </c>
      <c r="AV40" s="34"/>
      <c r="AW40" s="34"/>
      <c r="AX40" s="34"/>
      <c r="AY40" s="34"/>
    </row>
    <row r="43" spans="1:51" ht="12.75">
      <c r="A43">
        <v>870</v>
      </c>
      <c r="B43">
        <v>8512</v>
      </c>
      <c r="C43" s="25">
        <v>753.431</v>
      </c>
      <c r="D43" s="25">
        <v>0.0008240999999999999</v>
      </c>
      <c r="E43" s="25">
        <v>1.05293</v>
      </c>
      <c r="F43" s="25">
        <v>0.00941825</v>
      </c>
      <c r="G43" s="25">
        <v>0.00894483</v>
      </c>
      <c r="I43" s="25">
        <v>1238947</v>
      </c>
      <c r="J43" s="25">
        <v>1096075</v>
      </c>
      <c r="K43" s="25">
        <v>1.13035</v>
      </c>
      <c r="M43" s="25">
        <v>98451</v>
      </c>
      <c r="N43" s="25">
        <v>21816.2</v>
      </c>
      <c r="O43" s="25">
        <v>1.00219</v>
      </c>
      <c r="P43" s="25">
        <v>148.026</v>
      </c>
      <c r="Q43" s="25">
        <v>0.510138</v>
      </c>
      <c r="S43" s="25">
        <v>101286</v>
      </c>
      <c r="T43" s="25">
        <v>19861</v>
      </c>
      <c r="U43" s="25">
        <v>1.00199</v>
      </c>
      <c r="V43" s="25">
        <v>152.259</v>
      </c>
      <c r="W43" s="25">
        <v>0.518407</v>
      </c>
      <c r="Y43" s="25">
        <v>103462</v>
      </c>
      <c r="Z43" s="25">
        <v>18635.2</v>
      </c>
      <c r="AA43" s="25">
        <v>1.00187</v>
      </c>
      <c r="AB43" s="25">
        <v>155.511</v>
      </c>
      <c r="AC43" s="25">
        <v>0.524716</v>
      </c>
      <c r="AE43" s="25">
        <v>102112</v>
      </c>
      <c r="AF43" s="25">
        <v>4238.26</v>
      </c>
      <c r="AG43" s="25">
        <v>1.00042</v>
      </c>
      <c r="AH43" s="25">
        <v>153.26</v>
      </c>
      <c r="AI43" s="25">
        <v>0.523821</v>
      </c>
      <c r="AK43" s="25">
        <f aca="true" t="shared" si="32" ref="AK43:AK46">(P43+V43+AB43+AH43)/4</f>
        <v>152.26399999999998</v>
      </c>
      <c r="AL43" s="25">
        <f aca="true" t="shared" si="33" ref="AL43:AL46">SQRT(Q43*Q43+W43*W43+AC43*AC43+AI43*AI43)/4</f>
        <v>0.2596514391195916</v>
      </c>
      <c r="AN43" s="25">
        <f aca="true" t="shared" si="34" ref="AN43:AN46">AK43/E43</f>
        <v>144.60980312081523</v>
      </c>
      <c r="AO43" s="25">
        <f aca="true" t="shared" si="35" ref="AO43:AO46">AL43/E43</f>
        <v>0.24659895635948412</v>
      </c>
      <c r="AQ43" s="25">
        <v>1</v>
      </c>
      <c r="AR43" s="25">
        <v>0</v>
      </c>
      <c r="AT43" s="25">
        <f aca="true" t="shared" si="36" ref="AT43:AT46">AN43*AQ43</f>
        <v>144.60980312081523</v>
      </c>
      <c r="AU43" s="25">
        <f aca="true" t="shared" si="37" ref="AU43:AU46">SQRT(AQ43*AQ43*AO43*AO43+AN43*AN43*AR43*AR43)</f>
        <v>0.24659895635948412</v>
      </c>
      <c r="AX43" s="25">
        <f aca="true" t="shared" si="38" ref="AX43:AX46">AT43/(AU43*AU43)</f>
        <v>2378.0187046729543</v>
      </c>
      <c r="AY43" s="25">
        <f aca="true" t="shared" si="39" ref="AY43:AY46">1/(AU43*AU43)</f>
        <v>16.444381040241254</v>
      </c>
    </row>
    <row r="44" spans="1:51" ht="12.75">
      <c r="A44" t="s">
        <v>12</v>
      </c>
      <c r="B44">
        <v>8513</v>
      </c>
      <c r="C44" s="25">
        <v>868.005</v>
      </c>
      <c r="D44" s="25">
        <v>0.0008240999999999999</v>
      </c>
      <c r="E44" s="25">
        <v>1.01438</v>
      </c>
      <c r="F44" s="25">
        <v>0.009344410000000001</v>
      </c>
      <c r="G44" s="25">
        <v>0.00921198</v>
      </c>
      <c r="I44" s="25">
        <v>1375035</v>
      </c>
      <c r="J44" s="25">
        <v>1222121</v>
      </c>
      <c r="K44" s="25">
        <v>1.1251200000000001</v>
      </c>
      <c r="M44" s="25">
        <v>108055</v>
      </c>
      <c r="N44" s="25">
        <v>20912.9</v>
      </c>
      <c r="O44" s="25">
        <v>1.0021</v>
      </c>
      <c r="P44" s="25">
        <v>140.356</v>
      </c>
      <c r="Q44" s="25">
        <v>0.461258</v>
      </c>
      <c r="S44" s="25">
        <v>113002</v>
      </c>
      <c r="T44" s="25">
        <v>19070.7</v>
      </c>
      <c r="U44" s="25">
        <v>1.00191</v>
      </c>
      <c r="V44" s="25">
        <v>146.755</v>
      </c>
      <c r="W44" s="25">
        <v>0.47315399999999996</v>
      </c>
      <c r="Y44" s="25">
        <v>115285</v>
      </c>
      <c r="Z44" s="25">
        <v>17872.4</v>
      </c>
      <c r="AA44" s="25">
        <v>1.00179</v>
      </c>
      <c r="AB44" s="25">
        <v>149.702</v>
      </c>
      <c r="AC44" s="25">
        <v>0.47857000000000005</v>
      </c>
      <c r="AE44" s="25">
        <v>112760</v>
      </c>
      <c r="AF44" s="25">
        <v>4063.99</v>
      </c>
      <c r="AG44" s="25">
        <v>1.00041</v>
      </c>
      <c r="AH44" s="25">
        <v>146.221</v>
      </c>
      <c r="AI44" s="25">
        <v>0.477446</v>
      </c>
      <c r="AK44" s="25">
        <f t="shared" si="32"/>
        <v>145.7585</v>
      </c>
      <c r="AL44" s="25">
        <f t="shared" si="33"/>
        <v>0.2363283703472776</v>
      </c>
      <c r="AN44" s="25">
        <f t="shared" si="34"/>
        <v>143.69220607661822</v>
      </c>
      <c r="AO44" s="25">
        <f t="shared" si="35"/>
        <v>0.23297814462753366</v>
      </c>
      <c r="AQ44" s="25">
        <v>1</v>
      </c>
      <c r="AR44" s="25">
        <v>0</v>
      </c>
      <c r="AT44" s="25">
        <f t="shared" si="36"/>
        <v>143.69220607661822</v>
      </c>
      <c r="AU44" s="25">
        <f t="shared" si="37"/>
        <v>0.23297814462753366</v>
      </c>
      <c r="AX44" s="25">
        <f t="shared" si="38"/>
        <v>2647.2980989479365</v>
      </c>
      <c r="AY44" s="25">
        <f t="shared" si="39"/>
        <v>18.42339380283694</v>
      </c>
    </row>
    <row r="45" spans="2:51" ht="12.75">
      <c r="B45">
        <v>8514</v>
      </c>
      <c r="C45" s="25">
        <v>725.967</v>
      </c>
      <c r="D45" s="25">
        <v>0.0008240999999999999</v>
      </c>
      <c r="E45" s="25">
        <v>1.04206</v>
      </c>
      <c r="F45" s="25">
        <v>0.009397260000000001</v>
      </c>
      <c r="G45" s="25">
        <v>0.00901798</v>
      </c>
      <c r="I45" s="25">
        <v>1183715</v>
      </c>
      <c r="J45" s="25">
        <v>1048172</v>
      </c>
      <c r="K45" s="25">
        <v>1.12931</v>
      </c>
      <c r="M45" s="25">
        <v>92662</v>
      </c>
      <c r="N45" s="25">
        <v>21674.2</v>
      </c>
      <c r="O45" s="25">
        <v>1.00217</v>
      </c>
      <c r="P45" s="25">
        <v>144.458</v>
      </c>
      <c r="Q45" s="25">
        <v>0.512587</v>
      </c>
      <c r="S45" s="25">
        <v>96866</v>
      </c>
      <c r="T45" s="25">
        <v>19742.2</v>
      </c>
      <c r="U45" s="25">
        <v>1.00198</v>
      </c>
      <c r="V45" s="25">
        <v>150.983</v>
      </c>
      <c r="W45" s="25">
        <v>0.52568</v>
      </c>
      <c r="Y45" s="25">
        <v>98822</v>
      </c>
      <c r="Z45" s="25">
        <v>18525.5</v>
      </c>
      <c r="AA45" s="25">
        <v>1.00186</v>
      </c>
      <c r="AB45" s="25">
        <v>154.013</v>
      </c>
      <c r="AC45" s="25">
        <v>0.531691</v>
      </c>
      <c r="AE45" s="25">
        <v>95950</v>
      </c>
      <c r="AF45" s="25">
        <v>4215.59</v>
      </c>
      <c r="AG45" s="25">
        <v>1.00042</v>
      </c>
      <c r="AH45" s="25">
        <v>149.323</v>
      </c>
      <c r="AI45" s="25">
        <v>0.530144</v>
      </c>
      <c r="AK45" s="25">
        <f t="shared" si="32"/>
        <v>149.69425</v>
      </c>
      <c r="AL45" s="25">
        <f t="shared" si="33"/>
        <v>0.26253962500758815</v>
      </c>
      <c r="AN45" s="25">
        <f t="shared" si="34"/>
        <v>143.65223691534078</v>
      </c>
      <c r="AO45" s="25">
        <f t="shared" si="35"/>
        <v>0.2519429063658409</v>
      </c>
      <c r="AQ45" s="25">
        <v>1</v>
      </c>
      <c r="AR45" s="25">
        <v>0</v>
      </c>
      <c r="AT45" s="25">
        <f t="shared" si="36"/>
        <v>143.65223691534078</v>
      </c>
      <c r="AU45" s="25">
        <f t="shared" si="37"/>
        <v>0.2519429063658409</v>
      </c>
      <c r="AX45" s="25">
        <f t="shared" si="38"/>
        <v>2263.1228163732962</v>
      </c>
      <c r="AY45" s="25">
        <f t="shared" si="39"/>
        <v>15.754177345021313</v>
      </c>
    </row>
    <row r="46" spans="2:51" ht="12.75">
      <c r="B46">
        <v>8515</v>
      </c>
      <c r="C46" s="25">
        <v>719.054</v>
      </c>
      <c r="D46" s="25">
        <v>0.0008240999999999999</v>
      </c>
      <c r="E46" s="25">
        <v>1.01094</v>
      </c>
      <c r="F46" s="25">
        <v>0.00933804</v>
      </c>
      <c r="G46" s="25">
        <v>0.00923703</v>
      </c>
      <c r="I46" s="25">
        <v>1136613</v>
      </c>
      <c r="J46" s="25">
        <v>1009752</v>
      </c>
      <c r="K46" s="25">
        <v>1.12564</v>
      </c>
      <c r="M46" s="25">
        <v>89505</v>
      </c>
      <c r="N46" s="25">
        <v>20846.3</v>
      </c>
      <c r="O46" s="25">
        <v>1.00209</v>
      </c>
      <c r="P46" s="25">
        <v>140.407</v>
      </c>
      <c r="Q46" s="25">
        <v>0.507077</v>
      </c>
      <c r="S46" s="25">
        <v>93895</v>
      </c>
      <c r="T46" s="25">
        <v>19003.3</v>
      </c>
      <c r="U46" s="25">
        <v>1.0019</v>
      </c>
      <c r="V46" s="25">
        <v>147.267</v>
      </c>
      <c r="W46" s="25">
        <v>0.52109</v>
      </c>
      <c r="Y46" s="25">
        <v>95541</v>
      </c>
      <c r="Z46" s="25">
        <v>17812</v>
      </c>
      <c r="AA46" s="25">
        <v>1.00178</v>
      </c>
      <c r="AB46" s="25">
        <v>149.83</v>
      </c>
      <c r="AC46" s="25">
        <v>0.5262629999999999</v>
      </c>
      <c r="AE46" s="25">
        <v>93937</v>
      </c>
      <c r="AF46" s="25">
        <v>4049.81</v>
      </c>
      <c r="AG46" s="25">
        <v>1.00041</v>
      </c>
      <c r="AH46" s="25">
        <v>147.112</v>
      </c>
      <c r="AI46" s="25">
        <v>0.525231</v>
      </c>
      <c r="AK46" s="25">
        <f t="shared" si="32"/>
        <v>146.154</v>
      </c>
      <c r="AL46" s="25">
        <f t="shared" si="33"/>
        <v>0.2599858434317867</v>
      </c>
      <c r="AN46" s="25">
        <f t="shared" si="34"/>
        <v>144.57237818268146</v>
      </c>
      <c r="AO46" s="25">
        <f t="shared" si="35"/>
        <v>0.2571723776206172</v>
      </c>
      <c r="AQ46" s="25">
        <v>1</v>
      </c>
      <c r="AR46" s="25">
        <v>0</v>
      </c>
      <c r="AT46" s="25">
        <f t="shared" si="36"/>
        <v>144.57237818268146</v>
      </c>
      <c r="AU46" s="25">
        <f t="shared" si="37"/>
        <v>0.2571723776206172</v>
      </c>
      <c r="AX46" s="25">
        <f t="shared" si="38"/>
        <v>2185.9321875287633</v>
      </c>
      <c r="AY46" s="25">
        <f t="shared" si="39"/>
        <v>15.119984986112783</v>
      </c>
    </row>
    <row r="47" spans="3:51" s="32" customFormat="1" ht="12.75">
      <c r="C47" s="34"/>
      <c r="D47" s="34"/>
      <c r="E47" s="34"/>
      <c r="F47" s="34" t="s">
        <v>77</v>
      </c>
      <c r="G47" s="34">
        <f>AVERAGE(G43:G46)</f>
        <v>0.009102955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 t="s">
        <v>78</v>
      </c>
      <c r="AR47" s="34"/>
      <c r="AS47" s="34"/>
      <c r="AT47" s="34">
        <f>SUM(AX43:AX46)/SUM(AY43:AY46)</f>
        <v>144.1145821793541</v>
      </c>
      <c r="AU47" s="34">
        <f>1/SQRT(SUM(AY43:AY46))</f>
        <v>0.12333284549020235</v>
      </c>
      <c r="AV47" s="34"/>
      <c r="AW47" s="34"/>
      <c r="AX47" s="34"/>
      <c r="AY47" s="34"/>
    </row>
    <row r="50" spans="1:51" ht="12.75">
      <c r="A50">
        <v>225</v>
      </c>
      <c r="B50">
        <v>8518</v>
      </c>
      <c r="C50" s="25">
        <v>2680.03</v>
      </c>
      <c r="D50" s="25">
        <v>0.0008240999999999999</v>
      </c>
      <c r="E50" s="25">
        <v>1.05176</v>
      </c>
      <c r="F50" s="25">
        <v>0.00941555</v>
      </c>
      <c r="G50" s="25">
        <v>0.00895216</v>
      </c>
      <c r="I50" s="25">
        <v>1032158</v>
      </c>
      <c r="J50" s="25">
        <v>1001330</v>
      </c>
      <c r="K50" s="25">
        <v>1.03079</v>
      </c>
      <c r="M50" s="25">
        <v>84507</v>
      </c>
      <c r="N50" s="25">
        <v>17986.2</v>
      </c>
      <c r="O50" s="25">
        <v>1.0018</v>
      </c>
      <c r="P50" s="25">
        <v>32.5614</v>
      </c>
      <c r="Q50" s="25">
        <v>0.12096399999999999</v>
      </c>
      <c r="S50" s="25">
        <v>88162</v>
      </c>
      <c r="T50" s="25">
        <v>17526.5</v>
      </c>
      <c r="U50" s="25">
        <v>1.00176</v>
      </c>
      <c r="V50" s="25">
        <v>33.9682</v>
      </c>
      <c r="W50" s="25">
        <v>0.123927</v>
      </c>
      <c r="Y50" s="25">
        <v>89316</v>
      </c>
      <c r="Z50" s="25">
        <v>15615</v>
      </c>
      <c r="AA50" s="25">
        <v>1.00156</v>
      </c>
      <c r="AB50" s="25">
        <v>34.4062</v>
      </c>
      <c r="AC50" s="25">
        <v>0.124832</v>
      </c>
      <c r="AE50" s="25">
        <v>88897</v>
      </c>
      <c r="AF50" s="25">
        <v>3498.45</v>
      </c>
      <c r="AG50" s="25">
        <v>1.00035</v>
      </c>
      <c r="AH50" s="25">
        <v>34.2033</v>
      </c>
      <c r="AI50" s="25">
        <v>0.12471299999999999</v>
      </c>
      <c r="AK50" s="25">
        <f aca="true" t="shared" si="40" ref="AK50:AK53">(P50+V50+AB50+AH50)/4</f>
        <v>33.784774999999996</v>
      </c>
      <c r="AL50" s="25">
        <f aca="true" t="shared" si="41" ref="AL50:AL53">SQRT(Q50*Q50+W50*W50+AC50*AC50+AI50*AI50)/4</f>
        <v>0.06180946085450835</v>
      </c>
      <c r="AN50" s="25">
        <f aca="true" t="shared" si="42" ref="AN50:AN53">AK50/E50</f>
        <v>32.122133376435684</v>
      </c>
      <c r="AO50" s="25">
        <f aca="true" t="shared" si="43" ref="AO50:AO53">AL50/E50</f>
        <v>0.05876764742384988</v>
      </c>
      <c r="AQ50" s="25">
        <v>1</v>
      </c>
      <c r="AR50" s="25">
        <v>0</v>
      </c>
      <c r="AT50" s="25">
        <f aca="true" t="shared" si="44" ref="AT50:AT53">AN50*AQ50</f>
        <v>32.122133376435684</v>
      </c>
      <c r="AU50" s="25">
        <f aca="true" t="shared" si="45" ref="AU50:AU53">SQRT(AQ50*AQ50*AO50*AO50+AN50*AN50*AR50*AR50)</f>
        <v>0.05876764742384988</v>
      </c>
      <c r="AX50" s="25">
        <f aca="true" t="shared" si="46" ref="AX50:AX53">AT50/(AU50*AU50)</f>
        <v>9300.959860084216</v>
      </c>
      <c r="AY50" s="25">
        <f aca="true" t="shared" si="47" ref="AY50:AY53">1/(AU50*AU50)</f>
        <v>289.54987986281327</v>
      </c>
    </row>
    <row r="51" spans="1:51" ht="12.75">
      <c r="A51" t="s">
        <v>19</v>
      </c>
      <c r="B51">
        <v>8519</v>
      </c>
      <c r="C51" s="25">
        <v>2773.73</v>
      </c>
      <c r="D51" s="25">
        <v>0.0008240999999999999</v>
      </c>
      <c r="E51" s="25">
        <v>1.01964</v>
      </c>
      <c r="F51" s="25">
        <v>0.009354</v>
      </c>
      <c r="G51" s="25">
        <v>0.009173820000000001</v>
      </c>
      <c r="I51" s="25">
        <v>1032490</v>
      </c>
      <c r="J51" s="25">
        <v>1002662</v>
      </c>
      <c r="K51" s="25">
        <v>1.02975</v>
      </c>
      <c r="M51" s="25">
        <v>82993</v>
      </c>
      <c r="N51" s="25">
        <v>17541.6</v>
      </c>
      <c r="O51" s="25">
        <v>1.00176</v>
      </c>
      <c r="P51" s="25">
        <v>30.8653</v>
      </c>
      <c r="Q51" s="25">
        <v>0.11555000000000001</v>
      </c>
      <c r="S51" s="25">
        <v>88048</v>
      </c>
      <c r="T51" s="25">
        <v>17132.1</v>
      </c>
      <c r="U51" s="25">
        <v>1.00172</v>
      </c>
      <c r="V51" s="25">
        <v>32.743900000000004</v>
      </c>
      <c r="W51" s="25">
        <v>0.119519</v>
      </c>
      <c r="Y51" s="25">
        <v>89911</v>
      </c>
      <c r="Z51" s="25">
        <v>15234.9</v>
      </c>
      <c r="AA51" s="25">
        <v>1.00153</v>
      </c>
      <c r="AB51" s="25">
        <v>33.4304</v>
      </c>
      <c r="AC51" s="25">
        <v>0.120942</v>
      </c>
      <c r="AE51" s="25">
        <v>88254</v>
      </c>
      <c r="AF51" s="25">
        <v>3416.36</v>
      </c>
      <c r="AG51" s="25">
        <v>1.00034</v>
      </c>
      <c r="AH51" s="25">
        <v>32.7755</v>
      </c>
      <c r="AI51" s="25">
        <v>0.12070299999999999</v>
      </c>
      <c r="AK51" s="25">
        <f t="shared" si="40"/>
        <v>32.453775</v>
      </c>
      <c r="AL51" s="25">
        <f t="shared" si="41"/>
        <v>0.0595990642932001</v>
      </c>
      <c r="AN51" s="25">
        <f t="shared" si="42"/>
        <v>31.82866011533482</v>
      </c>
      <c r="AO51" s="25">
        <f t="shared" si="43"/>
        <v>0.05845108498411213</v>
      </c>
      <c r="AQ51" s="25">
        <v>1</v>
      </c>
      <c r="AR51" s="25">
        <v>0</v>
      </c>
      <c r="AT51" s="25">
        <f t="shared" si="44"/>
        <v>31.82866011533482</v>
      </c>
      <c r="AU51" s="25">
        <f t="shared" si="45"/>
        <v>0.05845108498411213</v>
      </c>
      <c r="AX51" s="25">
        <f t="shared" si="46"/>
        <v>9316.079853796009</v>
      </c>
      <c r="AY51" s="25">
        <f t="shared" si="47"/>
        <v>292.69469151507224</v>
      </c>
    </row>
    <row r="52" spans="2:51" ht="12.75">
      <c r="B52">
        <v>8520</v>
      </c>
      <c r="C52" s="25">
        <v>2698.5</v>
      </c>
      <c r="D52" s="25">
        <v>0.0008240999999999999</v>
      </c>
      <c r="E52" s="25">
        <v>1.06221</v>
      </c>
      <c r="F52" s="25">
        <v>0.00943589</v>
      </c>
      <c r="G52" s="25">
        <v>0.00888328</v>
      </c>
      <c r="I52" s="25">
        <v>1045594</v>
      </c>
      <c r="J52" s="25">
        <v>1014383</v>
      </c>
      <c r="K52" s="25">
        <v>1.03077</v>
      </c>
      <c r="M52" s="25">
        <v>85032</v>
      </c>
      <c r="N52" s="25">
        <v>18215.7</v>
      </c>
      <c r="O52" s="25">
        <v>1.00182</v>
      </c>
      <c r="P52" s="25">
        <v>32.5397</v>
      </c>
      <c r="Q52" s="25">
        <v>0.12045199999999999</v>
      </c>
      <c r="S52" s="25">
        <v>88528</v>
      </c>
      <c r="T52" s="25">
        <v>17809.8</v>
      </c>
      <c r="U52" s="25">
        <v>1.00178</v>
      </c>
      <c r="V52" s="25">
        <v>33.8761</v>
      </c>
      <c r="W52" s="25">
        <v>0.12325599999999999</v>
      </c>
      <c r="Y52" s="25">
        <v>90479</v>
      </c>
      <c r="Z52" s="25">
        <v>15822.2</v>
      </c>
      <c r="AA52" s="25">
        <v>1.00158</v>
      </c>
      <c r="AB52" s="25">
        <v>34.6158</v>
      </c>
      <c r="AC52" s="25">
        <v>0.12478299999999999</v>
      </c>
      <c r="AE52" s="25">
        <v>89235</v>
      </c>
      <c r="AF52" s="25">
        <v>3544.72</v>
      </c>
      <c r="AG52" s="25">
        <v>1.00035</v>
      </c>
      <c r="AH52" s="25">
        <v>34.098</v>
      </c>
      <c r="AI52" s="25">
        <v>0.124578</v>
      </c>
      <c r="AK52" s="25">
        <f t="shared" si="40"/>
        <v>33.782399999999996</v>
      </c>
      <c r="AL52" s="25">
        <f t="shared" si="41"/>
        <v>0.061639679292745345</v>
      </c>
      <c r="AN52" s="25">
        <f t="shared" si="42"/>
        <v>31.80388058858417</v>
      </c>
      <c r="AO52" s="25">
        <f t="shared" si="43"/>
        <v>0.058029654487102685</v>
      </c>
      <c r="AQ52" s="25">
        <v>1</v>
      </c>
      <c r="AR52" s="25">
        <v>0</v>
      </c>
      <c r="AT52" s="25">
        <f t="shared" si="44"/>
        <v>31.80388058858417</v>
      </c>
      <c r="AU52" s="25">
        <f t="shared" si="45"/>
        <v>0.058029654487102685</v>
      </c>
      <c r="AX52" s="25">
        <f t="shared" si="46"/>
        <v>9444.525525021643</v>
      </c>
      <c r="AY52" s="25">
        <f t="shared" si="47"/>
        <v>296.9614194945664</v>
      </c>
    </row>
    <row r="53" spans="2:51" ht="12.75">
      <c r="B53">
        <v>8521</v>
      </c>
      <c r="C53" s="25">
        <v>2909</v>
      </c>
      <c r="D53" s="25">
        <v>0.0008240999999999999</v>
      </c>
      <c r="E53" s="25">
        <v>0.9920859999999999</v>
      </c>
      <c r="F53" s="25">
        <v>0.009302399999999999</v>
      </c>
      <c r="G53" s="25">
        <v>0.00937661</v>
      </c>
      <c r="I53" s="25">
        <v>1059470</v>
      </c>
      <c r="J53" s="25">
        <v>1029288</v>
      </c>
      <c r="K53" s="25">
        <v>1.02932</v>
      </c>
      <c r="M53" s="25">
        <v>86272</v>
      </c>
      <c r="N53" s="25">
        <v>17006.1</v>
      </c>
      <c r="O53" s="25">
        <v>1.0017</v>
      </c>
      <c r="P53" s="25">
        <v>30.5786</v>
      </c>
      <c r="Q53" s="25">
        <v>0.112381</v>
      </c>
      <c r="S53" s="25">
        <v>90210</v>
      </c>
      <c r="T53" s="25">
        <v>16628.7</v>
      </c>
      <c r="U53" s="25">
        <v>1.00167</v>
      </c>
      <c r="V53" s="25">
        <v>31.9732</v>
      </c>
      <c r="W53" s="25">
        <v>0.115284</v>
      </c>
      <c r="Y53" s="25">
        <v>91569</v>
      </c>
      <c r="Z53" s="25">
        <v>14782.3</v>
      </c>
      <c r="AA53" s="25">
        <v>1.00148</v>
      </c>
      <c r="AB53" s="25">
        <v>32.4488</v>
      </c>
      <c r="AC53" s="25">
        <v>0.116256</v>
      </c>
      <c r="AE53" s="25">
        <v>90412</v>
      </c>
      <c r="AF53" s="25">
        <v>3310.36</v>
      </c>
      <c r="AG53" s="25">
        <v>1.00033</v>
      </c>
      <c r="AH53" s="25">
        <v>32.0021</v>
      </c>
      <c r="AI53" s="25">
        <v>0.11608</v>
      </c>
      <c r="AK53" s="25">
        <f t="shared" si="40"/>
        <v>31.750674999999998</v>
      </c>
      <c r="AL53" s="25">
        <f t="shared" si="41"/>
        <v>0.057505387656831775</v>
      </c>
      <c r="AN53" s="25">
        <f t="shared" si="42"/>
        <v>32.00395429428497</v>
      </c>
      <c r="AO53" s="25">
        <f t="shared" si="43"/>
        <v>0.057964115668230155</v>
      </c>
      <c r="AQ53" s="25">
        <v>1</v>
      </c>
      <c r="AR53" s="25">
        <v>0</v>
      </c>
      <c r="AT53" s="25">
        <f t="shared" si="44"/>
        <v>32.00395429428497</v>
      </c>
      <c r="AU53" s="25">
        <f t="shared" si="45"/>
        <v>0.057964115668230155</v>
      </c>
      <c r="AX53" s="25">
        <f t="shared" si="46"/>
        <v>9525.443660361732</v>
      </c>
      <c r="AY53" s="25">
        <f t="shared" si="47"/>
        <v>297.6333353301506</v>
      </c>
    </row>
    <row r="54" spans="3:51" s="32" customFormat="1" ht="12.75">
      <c r="C54" s="34"/>
      <c r="D54" s="34"/>
      <c r="E54" s="34"/>
      <c r="F54" s="34" t="s">
        <v>77</v>
      </c>
      <c r="G54" s="34">
        <f>AVERAGE(G50:G53)</f>
        <v>0.0090964675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 t="s">
        <v>78</v>
      </c>
      <c r="AR54" s="34"/>
      <c r="AS54" s="34"/>
      <c r="AT54" s="34">
        <f>SUM(AX50:AX53)/SUM(AY50:AY53)</f>
        <v>31.93894702732996</v>
      </c>
      <c r="AU54" s="34">
        <f>1/SQRT(SUM(AY50:AY53))</f>
        <v>0.02915019159960382</v>
      </c>
      <c r="AV54" s="34"/>
      <c r="AW54" s="34"/>
      <c r="AX54" s="34"/>
      <c r="AY54" s="34"/>
    </row>
    <row r="57" spans="1:51" ht="12.75">
      <c r="A57">
        <v>750</v>
      </c>
      <c r="B57">
        <v>8524</v>
      </c>
      <c r="C57" s="25">
        <v>883.377</v>
      </c>
      <c r="D57" s="25">
        <v>0.0008240999999999999</v>
      </c>
      <c r="E57" s="25">
        <v>1.04375</v>
      </c>
      <c r="F57" s="25">
        <v>0.00940042</v>
      </c>
      <c r="G57" s="25">
        <v>0.00900635</v>
      </c>
      <c r="I57" s="25">
        <v>1219121</v>
      </c>
      <c r="J57" s="25">
        <v>1098896</v>
      </c>
      <c r="K57" s="25">
        <v>1.10941</v>
      </c>
      <c r="M57" s="25">
        <v>99229</v>
      </c>
      <c r="N57" s="25">
        <v>21027.1</v>
      </c>
      <c r="O57" s="25">
        <v>1.00211</v>
      </c>
      <c r="P57" s="25">
        <v>124.881</v>
      </c>
      <c r="Q57" s="25">
        <v>0.429126</v>
      </c>
      <c r="S57" s="25">
        <v>102985</v>
      </c>
      <c r="T57" s="25">
        <v>19524.8</v>
      </c>
      <c r="U57" s="25">
        <v>1.00196</v>
      </c>
      <c r="V57" s="25">
        <v>129.589</v>
      </c>
      <c r="W57" s="25">
        <v>0.43831699999999996</v>
      </c>
      <c r="Y57" s="25">
        <v>104520</v>
      </c>
      <c r="Z57" s="25">
        <v>17418.3</v>
      </c>
      <c r="AA57" s="25">
        <v>1.00174</v>
      </c>
      <c r="AB57" s="25">
        <v>131.492</v>
      </c>
      <c r="AC57" s="25">
        <v>0.441975</v>
      </c>
      <c r="AE57" s="25">
        <v>103552</v>
      </c>
      <c r="AF57" s="25">
        <v>3820.69</v>
      </c>
      <c r="AG57" s="25">
        <v>1.00038</v>
      </c>
      <c r="AH57" s="25">
        <v>130.097</v>
      </c>
      <c r="AI57" s="25">
        <v>0.441361</v>
      </c>
      <c r="AK57" s="25">
        <f aca="true" t="shared" si="48" ref="AK57:AK60">(P57+V57+AB57+AH57)/4</f>
        <v>129.01475</v>
      </c>
      <c r="AL57" s="25">
        <f aca="true" t="shared" si="49" ref="AL57:AL60">SQRT(Q57*Q57+W57*W57+AC57*AC57+AI57*AI57)/4</f>
        <v>0.218862449570358</v>
      </c>
      <c r="AN57" s="25">
        <f aca="true" t="shared" si="50" ref="AN57:AN60">AK57/E57</f>
        <v>123.60694610778442</v>
      </c>
      <c r="AO57" s="25">
        <f aca="true" t="shared" si="51" ref="AO57:AO60">AL57/E57</f>
        <v>0.20968857443866634</v>
      </c>
      <c r="AQ57" s="25">
        <v>1</v>
      </c>
      <c r="AR57" s="25">
        <v>0</v>
      </c>
      <c r="AT57" s="25">
        <f aca="true" t="shared" si="52" ref="AT57:AT60">AN57*AQ57</f>
        <v>123.60694610778442</v>
      </c>
      <c r="AU57" s="25">
        <f aca="true" t="shared" si="53" ref="AU57:AU60">SQRT(AQ57*AQ57*AO57*AO57+AN57*AN57*AR57*AR57)</f>
        <v>0.20968857443866634</v>
      </c>
      <c r="AX57" s="25">
        <f aca="true" t="shared" si="54" ref="AX57:AX60">AT57/(AU57*AU57)</f>
        <v>2811.2103451059</v>
      </c>
      <c r="AY57" s="25">
        <f aca="true" t="shared" si="55" ref="AY57:AY60">1/(AU57*AU57)</f>
        <v>22.743142142307633</v>
      </c>
    </row>
    <row r="58" spans="1:51" ht="12.75">
      <c r="A58" t="s">
        <v>13</v>
      </c>
      <c r="B58">
        <v>8525</v>
      </c>
      <c r="C58" s="25">
        <v>830.528</v>
      </c>
      <c r="D58" s="25">
        <v>0.0008240999999999999</v>
      </c>
      <c r="E58" s="25">
        <v>1.02253</v>
      </c>
      <c r="F58" s="25">
        <v>0.00935985</v>
      </c>
      <c r="G58" s="25">
        <v>0.00915364</v>
      </c>
      <c r="I58" s="25">
        <v>1120430</v>
      </c>
      <c r="J58" s="25">
        <v>1012099</v>
      </c>
      <c r="K58" s="25">
        <v>1.10704</v>
      </c>
      <c r="M58" s="25">
        <v>90925</v>
      </c>
      <c r="N58" s="25">
        <v>20418.9</v>
      </c>
      <c r="O58" s="25">
        <v>1.00205</v>
      </c>
      <c r="P58" s="25">
        <v>121.445</v>
      </c>
      <c r="Q58" s="25">
        <v>0.435826</v>
      </c>
      <c r="S58" s="25">
        <v>94884</v>
      </c>
      <c r="T58" s="25">
        <v>18925.7</v>
      </c>
      <c r="U58" s="25">
        <v>1.0019</v>
      </c>
      <c r="V58" s="25">
        <v>126.714</v>
      </c>
      <c r="W58" s="25">
        <v>0.44656</v>
      </c>
      <c r="Y58" s="25">
        <v>96567</v>
      </c>
      <c r="Z58" s="25">
        <v>16920.9</v>
      </c>
      <c r="AA58" s="25">
        <v>1.00169</v>
      </c>
      <c r="AB58" s="25">
        <v>128.935</v>
      </c>
      <c r="AC58" s="25">
        <v>0.451017</v>
      </c>
      <c r="AE58" s="25">
        <v>94739</v>
      </c>
      <c r="AF58" s="25">
        <v>3711.65</v>
      </c>
      <c r="AG58" s="25">
        <v>1.00037</v>
      </c>
      <c r="AH58" s="25">
        <v>126.327</v>
      </c>
      <c r="AI58" s="25">
        <v>0.450063</v>
      </c>
      <c r="AK58" s="25">
        <f t="shared" si="48"/>
        <v>125.85525</v>
      </c>
      <c r="AL58" s="25">
        <f t="shared" si="49"/>
        <v>0.22295363505306434</v>
      </c>
      <c r="AN58" s="25">
        <f t="shared" si="50"/>
        <v>123.0822078569822</v>
      </c>
      <c r="AO58" s="25">
        <f t="shared" si="51"/>
        <v>0.21804116754820332</v>
      </c>
      <c r="AQ58" s="25">
        <v>1</v>
      </c>
      <c r="AR58" s="25">
        <v>0</v>
      </c>
      <c r="AT58" s="25">
        <f t="shared" si="52"/>
        <v>123.0822078569822</v>
      </c>
      <c r="AU58" s="25">
        <f t="shared" si="53"/>
        <v>0.21804116754820332</v>
      </c>
      <c r="AX58" s="25">
        <f t="shared" si="54"/>
        <v>2588.9179119958158</v>
      </c>
      <c r="AY58" s="25">
        <f t="shared" si="55"/>
        <v>21.034054857092425</v>
      </c>
    </row>
    <row r="59" spans="2:51" ht="12.75">
      <c r="B59">
        <v>8526</v>
      </c>
      <c r="C59" s="25">
        <v>803.508</v>
      </c>
      <c r="D59" s="25">
        <v>0.0008240999999999999</v>
      </c>
      <c r="E59" s="25">
        <v>1.05936</v>
      </c>
      <c r="F59" s="25">
        <v>0.00943074</v>
      </c>
      <c r="G59" s="25">
        <v>0.00890227</v>
      </c>
      <c r="I59" s="25">
        <v>1118587</v>
      </c>
      <c r="J59" s="25">
        <v>1007311</v>
      </c>
      <c r="K59" s="25">
        <v>1.11047</v>
      </c>
      <c r="M59" s="25">
        <v>88341</v>
      </c>
      <c r="N59" s="25">
        <v>20950.4</v>
      </c>
      <c r="O59" s="25">
        <v>1.0021</v>
      </c>
      <c r="P59" s="25">
        <v>122.346</v>
      </c>
      <c r="Q59" s="25">
        <v>0.44461399999999995</v>
      </c>
      <c r="S59" s="25">
        <v>94165</v>
      </c>
      <c r="T59" s="25">
        <v>19427</v>
      </c>
      <c r="U59" s="25">
        <v>1.00195</v>
      </c>
      <c r="V59" s="25">
        <v>130.392</v>
      </c>
      <c r="W59" s="25">
        <v>0.461122</v>
      </c>
      <c r="Y59" s="25">
        <v>95824</v>
      </c>
      <c r="Z59" s="25">
        <v>17370.8</v>
      </c>
      <c r="AA59" s="25">
        <v>1.00174</v>
      </c>
      <c r="AB59" s="25">
        <v>132.662</v>
      </c>
      <c r="AC59" s="25">
        <v>0.465688</v>
      </c>
      <c r="AE59" s="25">
        <v>93466</v>
      </c>
      <c r="AF59" s="25">
        <v>3811.44</v>
      </c>
      <c r="AG59" s="25">
        <v>1.00038</v>
      </c>
      <c r="AH59" s="25">
        <v>129.222</v>
      </c>
      <c r="AI59" s="25">
        <v>0.464495</v>
      </c>
      <c r="AK59" s="25">
        <f t="shared" si="48"/>
        <v>128.6555</v>
      </c>
      <c r="AL59" s="25">
        <f t="shared" si="49"/>
        <v>0.22952886886089624</v>
      </c>
      <c r="AN59" s="25">
        <f t="shared" si="50"/>
        <v>121.44643935961334</v>
      </c>
      <c r="AO59" s="25">
        <f t="shared" si="51"/>
        <v>0.2166674868419576</v>
      </c>
      <c r="AQ59" s="25">
        <v>1</v>
      </c>
      <c r="AR59" s="25">
        <v>0</v>
      </c>
      <c r="AT59" s="25">
        <f t="shared" si="52"/>
        <v>121.44643935961334</v>
      </c>
      <c r="AU59" s="25">
        <f t="shared" si="53"/>
        <v>0.2166674868419576</v>
      </c>
      <c r="AX59" s="25">
        <f t="shared" si="54"/>
        <v>2587.0051578930093</v>
      </c>
      <c r="AY59" s="25">
        <f t="shared" si="55"/>
        <v>21.30161387632506</v>
      </c>
    </row>
    <row r="60" spans="2:51" ht="12.75">
      <c r="B60">
        <v>8527</v>
      </c>
      <c r="C60" s="25">
        <v>844.928</v>
      </c>
      <c r="D60" s="25">
        <v>0.0008240999999999999</v>
      </c>
      <c r="E60" s="25">
        <v>1.01049</v>
      </c>
      <c r="F60" s="25">
        <v>0.00933712</v>
      </c>
      <c r="G60" s="25">
        <v>0.00924015</v>
      </c>
      <c r="I60" s="25">
        <v>1121036</v>
      </c>
      <c r="J60" s="25">
        <v>1014705</v>
      </c>
      <c r="K60" s="25">
        <v>1.10479</v>
      </c>
      <c r="M60" s="25">
        <v>91194</v>
      </c>
      <c r="N60" s="25">
        <v>20280.7</v>
      </c>
      <c r="O60" s="25">
        <v>1.00203</v>
      </c>
      <c r="P60" s="25">
        <v>119.484</v>
      </c>
      <c r="Q60" s="25">
        <v>0.42819799999999997</v>
      </c>
      <c r="S60" s="25">
        <v>94806</v>
      </c>
      <c r="T60" s="25">
        <v>18778.3</v>
      </c>
      <c r="U60" s="25">
        <v>1.00188</v>
      </c>
      <c r="V60" s="25">
        <v>124.197</v>
      </c>
      <c r="W60" s="25">
        <v>0.43779199999999996</v>
      </c>
      <c r="Y60" s="25">
        <v>96860</v>
      </c>
      <c r="Z60" s="25">
        <v>16765.3</v>
      </c>
      <c r="AA60" s="25">
        <v>1.00168</v>
      </c>
      <c r="AB60" s="25">
        <v>126.863</v>
      </c>
      <c r="AC60" s="25">
        <v>0.44314299999999995</v>
      </c>
      <c r="AE60" s="25">
        <v>95435</v>
      </c>
      <c r="AF60" s="25">
        <v>3682.44</v>
      </c>
      <c r="AG60" s="25">
        <v>1.00037</v>
      </c>
      <c r="AH60" s="25">
        <v>124.833</v>
      </c>
      <c r="AI60" s="25">
        <v>0.442351</v>
      </c>
      <c r="AK60" s="25">
        <f t="shared" si="48"/>
        <v>123.84424999999999</v>
      </c>
      <c r="AL60" s="25">
        <f t="shared" si="49"/>
        <v>0.2189556873145226</v>
      </c>
      <c r="AN60" s="25">
        <f t="shared" si="50"/>
        <v>122.55861017921995</v>
      </c>
      <c r="AO60" s="25">
        <f t="shared" si="51"/>
        <v>0.21668268593902223</v>
      </c>
      <c r="AQ60" s="25">
        <v>1</v>
      </c>
      <c r="AR60" s="25">
        <v>0</v>
      </c>
      <c r="AT60" s="25">
        <f t="shared" si="52"/>
        <v>122.55861017921995</v>
      </c>
      <c r="AU60" s="25">
        <f t="shared" si="53"/>
        <v>0.21668268593902223</v>
      </c>
      <c r="AX60" s="25">
        <f t="shared" si="54"/>
        <v>2610.3299521826243</v>
      </c>
      <c r="AY60" s="25">
        <f t="shared" si="55"/>
        <v>21.29862559933966</v>
      </c>
    </row>
    <row r="61" spans="3:51" s="32" customFormat="1" ht="12.75">
      <c r="C61" s="34"/>
      <c r="D61" s="34"/>
      <c r="E61" s="34"/>
      <c r="F61" s="34" t="s">
        <v>77</v>
      </c>
      <c r="G61" s="34">
        <f>AVERAGE(G57:G60)</f>
        <v>0.009075602500000002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 t="s">
        <v>78</v>
      </c>
      <c r="AR61" s="34"/>
      <c r="AS61" s="34"/>
      <c r="AT61" s="34">
        <f>SUM(AX57:AX60)/SUM(AY57:AY60)</f>
        <v>122.68786617945763</v>
      </c>
      <c r="AU61" s="34">
        <f>1/SQRT(SUM(AY57:AY60))</f>
        <v>0.1075969212160592</v>
      </c>
      <c r="AV61" s="34"/>
      <c r="AW61" s="34"/>
      <c r="AX61" s="34"/>
      <c r="AY61" s="34"/>
    </row>
    <row r="64" spans="1:51" ht="12.75">
      <c r="A64">
        <v>500</v>
      </c>
      <c r="B64">
        <v>8530</v>
      </c>
      <c r="C64" s="25">
        <v>1425.63</v>
      </c>
      <c r="D64" s="25">
        <v>0.0008240999999999999</v>
      </c>
      <c r="E64" s="25">
        <v>1.04008</v>
      </c>
      <c r="F64" s="25">
        <v>0.00939314</v>
      </c>
      <c r="G64" s="25">
        <v>0.00903118</v>
      </c>
      <c r="I64" s="25">
        <v>1086869</v>
      </c>
      <c r="J64" s="25">
        <v>1024641</v>
      </c>
      <c r="K64" s="25">
        <v>1.06073</v>
      </c>
      <c r="M64" s="25">
        <v>87026</v>
      </c>
      <c r="N64" s="25">
        <v>19027.7</v>
      </c>
      <c r="O64" s="25">
        <v>1.00191</v>
      </c>
      <c r="P64" s="25">
        <v>64.8748</v>
      </c>
      <c r="Q64" s="25">
        <v>0.237364</v>
      </c>
      <c r="S64" s="25">
        <v>92879</v>
      </c>
      <c r="T64" s="25">
        <v>18229.2</v>
      </c>
      <c r="U64" s="25">
        <v>1.00183</v>
      </c>
      <c r="V64" s="25">
        <v>69.2325</v>
      </c>
      <c r="W64" s="25">
        <v>0.246362</v>
      </c>
      <c r="Y64" s="25">
        <v>95061</v>
      </c>
      <c r="Z64" s="25">
        <v>15321.2</v>
      </c>
      <c r="AA64" s="25">
        <v>1.00153</v>
      </c>
      <c r="AB64" s="25">
        <v>70.8383</v>
      </c>
      <c r="AC64" s="25">
        <v>0.249604</v>
      </c>
      <c r="AE64" s="25">
        <v>93037</v>
      </c>
      <c r="AF64" s="25">
        <v>3443.29</v>
      </c>
      <c r="AG64" s="25">
        <v>1.00034</v>
      </c>
      <c r="AH64" s="25">
        <v>69.2477</v>
      </c>
      <c r="AI64" s="25">
        <v>0.24905000000000002</v>
      </c>
      <c r="AK64" s="25">
        <f aca="true" t="shared" si="56" ref="AK64:AK67">(P64+V64+AB64+AH64)/4</f>
        <v>68.548325</v>
      </c>
      <c r="AL64" s="25">
        <f aca="true" t="shared" si="57" ref="AL64:AL67">SQRT(Q64*Q64+W64*W64+AC64*AC64+AI64*AI64)/4</f>
        <v>0.12282201626133646</v>
      </c>
      <c r="AN64" s="25">
        <f aca="true" t="shared" si="58" ref="AN64:AN67">AK64/E64</f>
        <v>65.90678120913778</v>
      </c>
      <c r="AO64" s="25">
        <f aca="true" t="shared" si="59" ref="AO64:AO67">AL64/E64</f>
        <v>0.11808900878907053</v>
      </c>
      <c r="AQ64" s="25">
        <v>1</v>
      </c>
      <c r="AR64" s="25">
        <v>0</v>
      </c>
      <c r="AT64" s="25">
        <f aca="true" t="shared" si="60" ref="AT64:AT67">AN64*AQ64</f>
        <v>65.90678120913778</v>
      </c>
      <c r="AU64" s="25">
        <f aca="true" t="shared" si="61" ref="AU64:AU67">SQRT(AQ64*AQ64*AO64*AO64+AN64*AN64*AR64*AR64)</f>
        <v>0.11808900878907053</v>
      </c>
      <c r="AX64" s="25">
        <f aca="true" t="shared" si="62" ref="AX64:AX67">AT64/(AU64*AU64)</f>
        <v>4726.189677854152</v>
      </c>
      <c r="AY64" s="25">
        <f aca="true" t="shared" si="63" ref="AY64:AY67">1/(AU64*AU64)</f>
        <v>71.71021845015973</v>
      </c>
    </row>
    <row r="65" spans="1:51" ht="12.75">
      <c r="A65" t="s">
        <v>15</v>
      </c>
      <c r="B65">
        <v>8531</v>
      </c>
      <c r="C65" s="25">
        <v>1442.21</v>
      </c>
      <c r="D65" s="25">
        <v>0.0008240999999999999</v>
      </c>
      <c r="E65" s="25">
        <v>1.00335</v>
      </c>
      <c r="F65" s="25">
        <v>0.00932351</v>
      </c>
      <c r="G65" s="25">
        <v>0.00929239</v>
      </c>
      <c r="I65" s="25">
        <v>1064088</v>
      </c>
      <c r="J65" s="25">
        <v>1005056</v>
      </c>
      <c r="K65" s="25">
        <v>1.05874</v>
      </c>
      <c r="M65" s="25">
        <v>87482</v>
      </c>
      <c r="N65" s="25">
        <v>18211.5</v>
      </c>
      <c r="O65" s="25">
        <v>1.00182</v>
      </c>
      <c r="P65" s="25">
        <v>64.338</v>
      </c>
      <c r="Q65" s="25">
        <v>0.23521399999999998</v>
      </c>
      <c r="S65" s="25">
        <v>91255</v>
      </c>
      <c r="T65" s="25">
        <v>17493.3</v>
      </c>
      <c r="U65" s="25">
        <v>1.00175</v>
      </c>
      <c r="V65" s="25">
        <v>67.108</v>
      </c>
      <c r="W65" s="25">
        <v>0.24096399999999998</v>
      </c>
      <c r="Y65" s="25">
        <v>92725</v>
      </c>
      <c r="Z65" s="25">
        <v>14671.6</v>
      </c>
      <c r="AA65" s="25">
        <v>1.00147</v>
      </c>
      <c r="AB65" s="25">
        <v>68.1698</v>
      </c>
      <c r="AC65" s="25">
        <v>0.24312199999999998</v>
      </c>
      <c r="AE65" s="25">
        <v>89978</v>
      </c>
      <c r="AF65" s="25">
        <v>3299.15</v>
      </c>
      <c r="AG65" s="25">
        <v>1.00033</v>
      </c>
      <c r="AH65" s="25">
        <v>66.075</v>
      </c>
      <c r="AI65" s="25">
        <v>0.24243499999999998</v>
      </c>
      <c r="AK65" s="25">
        <f t="shared" si="56"/>
        <v>66.42269999999999</v>
      </c>
      <c r="AL65" s="25">
        <f t="shared" si="57"/>
        <v>0.120226949766109</v>
      </c>
      <c r="AN65" s="25">
        <f t="shared" si="58"/>
        <v>66.20092689490207</v>
      </c>
      <c r="AO65" s="25">
        <f t="shared" si="59"/>
        <v>0.1198255342264504</v>
      </c>
      <c r="AQ65" s="25">
        <v>1</v>
      </c>
      <c r="AR65" s="25">
        <v>0</v>
      </c>
      <c r="AT65" s="25">
        <f t="shared" si="60"/>
        <v>66.20092689490207</v>
      </c>
      <c r="AU65" s="25">
        <f t="shared" si="61"/>
        <v>0.1198255342264504</v>
      </c>
      <c r="AX65" s="25">
        <f t="shared" si="62"/>
        <v>4610.6836187288</v>
      </c>
      <c r="AY65" s="25">
        <f t="shared" si="63"/>
        <v>69.64681364731548</v>
      </c>
    </row>
    <row r="66" spans="2:51" ht="12.75">
      <c r="B66">
        <v>8532</v>
      </c>
      <c r="C66" s="25">
        <v>1400.83</v>
      </c>
      <c r="D66" s="25">
        <v>0.0008240999999999999</v>
      </c>
      <c r="E66" s="25">
        <v>1.03888</v>
      </c>
      <c r="F66" s="25">
        <v>0.009390830000000001</v>
      </c>
      <c r="G66" s="25">
        <v>0.00903942</v>
      </c>
      <c r="I66" s="25">
        <v>1072834</v>
      </c>
      <c r="J66" s="25">
        <v>1011210</v>
      </c>
      <c r="K66" s="25">
        <v>1.06094</v>
      </c>
      <c r="M66" s="25">
        <v>87547</v>
      </c>
      <c r="N66" s="25">
        <v>18851</v>
      </c>
      <c r="O66" s="25">
        <v>1.00189</v>
      </c>
      <c r="P66" s="25">
        <v>66.4305</v>
      </c>
      <c r="Q66" s="25">
        <v>0.242662</v>
      </c>
      <c r="S66" s="25">
        <v>92531</v>
      </c>
      <c r="T66" s="25">
        <v>18106.6</v>
      </c>
      <c r="U66" s="25">
        <v>1.00181</v>
      </c>
      <c r="V66" s="25">
        <v>70.2071</v>
      </c>
      <c r="W66" s="25">
        <v>0.250475</v>
      </c>
      <c r="Y66" s="25">
        <v>93846</v>
      </c>
      <c r="Z66" s="25">
        <v>15194.9</v>
      </c>
      <c r="AA66" s="25">
        <v>1.00152</v>
      </c>
      <c r="AB66" s="25">
        <v>71.1841</v>
      </c>
      <c r="AC66" s="25">
        <v>0.252446</v>
      </c>
      <c r="AE66" s="25">
        <v>90800</v>
      </c>
      <c r="AF66" s="25">
        <v>3414.89</v>
      </c>
      <c r="AG66" s="25">
        <v>1.00034</v>
      </c>
      <c r="AH66" s="25">
        <v>68.7925</v>
      </c>
      <c r="AI66" s="25">
        <v>0.251671</v>
      </c>
      <c r="AK66" s="25">
        <f t="shared" si="56"/>
        <v>69.15355</v>
      </c>
      <c r="AL66" s="25">
        <f t="shared" si="57"/>
        <v>0.12467203150316032</v>
      </c>
      <c r="AN66" s="25">
        <f t="shared" si="58"/>
        <v>66.56548398275065</v>
      </c>
      <c r="AO66" s="25">
        <f t="shared" si="59"/>
        <v>0.12000619080467458</v>
      </c>
      <c r="AQ66" s="25">
        <v>1</v>
      </c>
      <c r="AR66" s="25">
        <v>0</v>
      </c>
      <c r="AT66" s="25">
        <f t="shared" si="60"/>
        <v>66.56548398275065</v>
      </c>
      <c r="AU66" s="25">
        <f t="shared" si="61"/>
        <v>0.12000619080467458</v>
      </c>
      <c r="AX66" s="25">
        <f t="shared" si="62"/>
        <v>4622.126130721471</v>
      </c>
      <c r="AY66" s="25">
        <f t="shared" si="63"/>
        <v>69.437279715704</v>
      </c>
    </row>
    <row r="67" spans="2:51" ht="12.75">
      <c r="B67">
        <v>8533</v>
      </c>
      <c r="C67" s="25">
        <v>1443.86</v>
      </c>
      <c r="D67" s="25">
        <v>0.0008240999999999999</v>
      </c>
      <c r="E67" s="25">
        <v>1.0018</v>
      </c>
      <c r="F67" s="25">
        <v>0.00932061</v>
      </c>
      <c r="G67" s="25">
        <v>0.00930387</v>
      </c>
      <c r="I67" s="25">
        <v>1066922</v>
      </c>
      <c r="J67" s="25">
        <v>1007850</v>
      </c>
      <c r="K67" s="25">
        <v>1.05861</v>
      </c>
      <c r="M67" s="25">
        <v>87468</v>
      </c>
      <c r="N67" s="25">
        <v>18050.7</v>
      </c>
      <c r="O67" s="25">
        <v>1.00181</v>
      </c>
      <c r="P67" s="25">
        <v>64.2459</v>
      </c>
      <c r="Q67" s="25">
        <v>0.234847</v>
      </c>
      <c r="S67" s="25">
        <v>90971</v>
      </c>
      <c r="T67" s="25">
        <v>17336</v>
      </c>
      <c r="U67" s="25">
        <v>1.00174</v>
      </c>
      <c r="V67" s="25">
        <v>66.8141</v>
      </c>
      <c r="W67" s="25">
        <v>0.240178</v>
      </c>
      <c r="Y67" s="25">
        <v>93489</v>
      </c>
      <c r="Z67" s="25">
        <v>14534.5</v>
      </c>
      <c r="AA67" s="25">
        <v>1.00146</v>
      </c>
      <c r="AB67" s="25">
        <v>68.6442</v>
      </c>
      <c r="AC67" s="25">
        <v>0.243913</v>
      </c>
      <c r="AE67" s="25">
        <v>91756</v>
      </c>
      <c r="AF67" s="25">
        <v>3269.72</v>
      </c>
      <c r="AG67" s="25">
        <v>1.00033</v>
      </c>
      <c r="AH67" s="25">
        <v>67.2958</v>
      </c>
      <c r="AI67" s="25">
        <v>0.24343</v>
      </c>
      <c r="AK67" s="25">
        <f t="shared" si="56"/>
        <v>66.75</v>
      </c>
      <c r="AL67" s="25">
        <f t="shared" si="57"/>
        <v>0.12030957504548423</v>
      </c>
      <c r="AN67" s="25">
        <f t="shared" si="58"/>
        <v>66.63006588141346</v>
      </c>
      <c r="AO67" s="25">
        <f t="shared" si="59"/>
        <v>0.12009340691304075</v>
      </c>
      <c r="AQ67" s="25">
        <v>1</v>
      </c>
      <c r="AR67" s="25">
        <v>0</v>
      </c>
      <c r="AT67" s="25">
        <f t="shared" si="60"/>
        <v>66.63006588141346</v>
      </c>
      <c r="AU67" s="25">
        <f t="shared" si="61"/>
        <v>0.12009340691304075</v>
      </c>
      <c r="AX67" s="25">
        <f t="shared" si="62"/>
        <v>4619.8929436324715</v>
      </c>
      <c r="AY67" s="25">
        <f t="shared" si="63"/>
        <v>69.33646068810502</v>
      </c>
    </row>
    <row r="68" spans="3:51" s="32" customFormat="1" ht="12.75">
      <c r="C68" s="34"/>
      <c r="D68" s="34"/>
      <c r="E68" s="34"/>
      <c r="F68" s="34" t="s">
        <v>77</v>
      </c>
      <c r="G68" s="34">
        <f>AVERAGE(G64:G67)</f>
        <v>0.009166714999999999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 t="s">
        <v>78</v>
      </c>
      <c r="AR68" s="34"/>
      <c r="AS68" s="34"/>
      <c r="AT68" s="34">
        <f>SUM(AX64:AX67)/SUM(AY64:AY67)</f>
        <v>66.32221160512353</v>
      </c>
      <c r="AU68" s="34">
        <f>1/SQRT(SUM(AY64:AY67))</f>
        <v>0.05974747972513239</v>
      </c>
      <c r="AV68" s="34"/>
      <c r="AW68" s="34"/>
      <c r="AX68" s="34"/>
      <c r="AY68" s="34"/>
    </row>
    <row r="71" spans="1:51" ht="12.75">
      <c r="A71">
        <v>50</v>
      </c>
      <c r="B71">
        <v>8536</v>
      </c>
      <c r="C71" s="25">
        <v>3291.02</v>
      </c>
      <c r="D71" s="25">
        <v>0.0008240999999999999</v>
      </c>
      <c r="E71" s="25">
        <v>3.07805</v>
      </c>
      <c r="F71" s="25">
        <v>0.015295099999999999</v>
      </c>
      <c r="G71" s="25">
        <v>0.00496907</v>
      </c>
      <c r="I71" s="25">
        <v>1027752</v>
      </c>
      <c r="J71" s="25">
        <v>1002331</v>
      </c>
      <c r="K71" s="25">
        <v>1.02536</v>
      </c>
      <c r="M71" s="25">
        <v>64479</v>
      </c>
      <c r="N71" s="25">
        <v>49760.8</v>
      </c>
      <c r="O71" s="25">
        <v>1.005</v>
      </c>
      <c r="P71" s="25">
        <v>20.1898</v>
      </c>
      <c r="Q71" s="25">
        <v>0.0844106</v>
      </c>
      <c r="S71" s="25">
        <v>67043</v>
      </c>
      <c r="T71" s="25">
        <v>50547.9</v>
      </c>
      <c r="U71" s="25">
        <v>1.00508</v>
      </c>
      <c r="V71" s="25">
        <v>20.9943</v>
      </c>
      <c r="W71" s="25">
        <v>0.08627209999999999</v>
      </c>
      <c r="Y71" s="25">
        <v>68746</v>
      </c>
      <c r="Z71" s="25">
        <v>42789.5</v>
      </c>
      <c r="AA71" s="25">
        <v>1.0043</v>
      </c>
      <c r="AB71" s="25">
        <v>21.5108</v>
      </c>
      <c r="AC71" s="25">
        <v>0.08742219999999999</v>
      </c>
      <c r="AE71" s="25">
        <v>67206</v>
      </c>
      <c r="AF71" s="25">
        <v>8853.23</v>
      </c>
      <c r="AG71" s="25">
        <v>1.00089</v>
      </c>
      <c r="AH71" s="25">
        <v>20.9575</v>
      </c>
      <c r="AI71" s="25">
        <v>0.0871569</v>
      </c>
      <c r="AK71" s="25">
        <f aca="true" t="shared" si="64" ref="AK71:AK74">(P71+V71+AB71+AH71)/4</f>
        <v>20.9131</v>
      </c>
      <c r="AL71" s="25">
        <f aca="true" t="shared" si="65" ref="AL71:AL74">SQRT(Q71*Q71+W71*W71+AC71*AC71+AI71*AI71)/4</f>
        <v>0.04316175310765597</v>
      </c>
      <c r="AN71" s="25">
        <f aca="true" t="shared" si="66" ref="AN71:AN74">AK71/E71</f>
        <v>6.794269098942512</v>
      </c>
      <c r="AO71" s="25">
        <f aca="true" t="shared" si="67" ref="AO71:AO74">AL71/E71</f>
        <v>0.01402243404351975</v>
      </c>
      <c r="AQ71" s="25">
        <v>1</v>
      </c>
      <c r="AR71" s="25">
        <v>0</v>
      </c>
      <c r="AT71" s="25">
        <f aca="true" t="shared" si="68" ref="AT71:AT74">AN71*AQ71</f>
        <v>6.794269098942512</v>
      </c>
      <c r="AU71" s="25">
        <f aca="true" t="shared" si="69" ref="AU71:AU74">SQRT(AQ71*AQ71*AO71*AO71+AN71*AN71*AR71*AR71)</f>
        <v>0.01402243404351975</v>
      </c>
      <c r="AX71" s="25">
        <f aca="true" t="shared" si="70" ref="AX71:AX74">AT71/(AU71*AU71)</f>
        <v>34553.80929571943</v>
      </c>
      <c r="AY71" s="25">
        <f aca="true" t="shared" si="71" ref="AY71:AY74">1/(AU71*AU71)</f>
        <v>5085.728691714246</v>
      </c>
    </row>
    <row r="72" spans="1:51" ht="12.75">
      <c r="A72" t="s">
        <v>20</v>
      </c>
      <c r="B72">
        <v>8537</v>
      </c>
      <c r="C72" s="25">
        <v>3470.58</v>
      </c>
      <c r="D72" s="25">
        <v>0.0008240999999999999</v>
      </c>
      <c r="E72" s="25">
        <v>2.97209</v>
      </c>
      <c r="F72" s="25">
        <v>0.0149267</v>
      </c>
      <c r="G72" s="25">
        <v>0.00502231</v>
      </c>
      <c r="I72" s="25">
        <v>1027833</v>
      </c>
      <c r="J72" s="25">
        <v>1003804</v>
      </c>
      <c r="K72" s="25">
        <v>1.02394</v>
      </c>
      <c r="M72" s="25">
        <v>66536</v>
      </c>
      <c r="N72" s="25">
        <v>47975.6</v>
      </c>
      <c r="O72" s="25">
        <v>1.00482</v>
      </c>
      <c r="P72" s="25">
        <v>19.725</v>
      </c>
      <c r="Q72" s="25">
        <v>0.08132489999999999</v>
      </c>
      <c r="S72" s="25">
        <v>68632</v>
      </c>
      <c r="T72" s="25">
        <v>48667.4</v>
      </c>
      <c r="U72" s="25">
        <v>1.00489</v>
      </c>
      <c r="V72" s="25">
        <v>20.3478</v>
      </c>
      <c r="W72" s="25">
        <v>0.0827523</v>
      </c>
      <c r="Y72" s="25">
        <v>69655</v>
      </c>
      <c r="Z72" s="25">
        <v>41250.6</v>
      </c>
      <c r="AA72" s="25">
        <v>1.00414</v>
      </c>
      <c r="AB72" s="25">
        <v>20.6357</v>
      </c>
      <c r="AC72" s="25">
        <v>0.0833785</v>
      </c>
      <c r="AE72" s="25">
        <v>68414</v>
      </c>
      <c r="AF72" s="25">
        <v>8530.61</v>
      </c>
      <c r="AG72" s="25">
        <v>1.00085</v>
      </c>
      <c r="AH72" s="25">
        <v>20.2017</v>
      </c>
      <c r="AI72" s="25">
        <v>0.0831524</v>
      </c>
      <c r="AK72" s="25">
        <f t="shared" si="64"/>
        <v>20.22755</v>
      </c>
      <c r="AL72" s="25">
        <f t="shared" si="65"/>
        <v>0.04132794030927352</v>
      </c>
      <c r="AN72" s="25">
        <f t="shared" si="66"/>
        <v>6.805833605308049</v>
      </c>
      <c r="AO72" s="25">
        <f t="shared" si="67"/>
        <v>0.013905346173660123</v>
      </c>
      <c r="AQ72" s="25">
        <v>1</v>
      </c>
      <c r="AR72" s="25">
        <v>0</v>
      </c>
      <c r="AT72" s="25">
        <f t="shared" si="68"/>
        <v>6.805833605308049</v>
      </c>
      <c r="AU72" s="25">
        <f t="shared" si="69"/>
        <v>0.013905346173660123</v>
      </c>
      <c r="AX72" s="25">
        <f t="shared" si="70"/>
        <v>35197.97809689043</v>
      </c>
      <c r="AY72" s="25">
        <f t="shared" si="71"/>
        <v>5171.736504024812</v>
      </c>
    </row>
    <row r="73" spans="2:51" ht="12.75">
      <c r="B73">
        <v>8538</v>
      </c>
      <c r="C73" s="25">
        <v>3395.33</v>
      </c>
      <c r="D73" s="25">
        <v>0.0008240999999999999</v>
      </c>
      <c r="E73" s="25">
        <v>3.09423</v>
      </c>
      <c r="F73" s="25">
        <v>0.0153516</v>
      </c>
      <c r="G73" s="25">
        <v>0.00496136</v>
      </c>
      <c r="I73" s="25">
        <v>1072222</v>
      </c>
      <c r="J73" s="25">
        <v>1045455</v>
      </c>
      <c r="K73" s="25">
        <v>1.0256</v>
      </c>
      <c r="M73" s="25">
        <v>67747</v>
      </c>
      <c r="N73" s="25">
        <v>49854.9</v>
      </c>
      <c r="O73" s="25">
        <v>1.00501</v>
      </c>
      <c r="P73" s="25">
        <v>20.5664</v>
      </c>
      <c r="Q73" s="25">
        <v>0.0839198</v>
      </c>
      <c r="S73" s="25">
        <v>69687</v>
      </c>
      <c r="T73" s="25">
        <v>50587.8</v>
      </c>
      <c r="U73" s="25">
        <v>1.00508</v>
      </c>
      <c r="V73" s="25">
        <v>21.1569</v>
      </c>
      <c r="W73" s="25">
        <v>0.0852573</v>
      </c>
      <c r="Y73" s="25">
        <v>71137</v>
      </c>
      <c r="Z73" s="25">
        <v>42823.6</v>
      </c>
      <c r="AA73" s="25">
        <v>1.0043</v>
      </c>
      <c r="AB73" s="25">
        <v>21.5802</v>
      </c>
      <c r="AC73" s="25">
        <v>0.08617659999999999</v>
      </c>
      <c r="AE73" s="25">
        <v>70020</v>
      </c>
      <c r="AF73" s="25">
        <v>8863.51</v>
      </c>
      <c r="AG73" s="25">
        <v>1.00089</v>
      </c>
      <c r="AH73" s="25">
        <v>21.1692</v>
      </c>
      <c r="AI73" s="25">
        <v>0.08595000000000001</v>
      </c>
      <c r="AK73" s="25">
        <f t="shared" si="64"/>
        <v>21.118175</v>
      </c>
      <c r="AL73" s="25">
        <f t="shared" si="65"/>
        <v>0.042665229492885946</v>
      </c>
      <c r="AN73" s="25">
        <f t="shared" si="66"/>
        <v>6.825017855815502</v>
      </c>
      <c r="AO73" s="25">
        <f t="shared" si="67"/>
        <v>0.013788641921539752</v>
      </c>
      <c r="AQ73" s="25">
        <v>1</v>
      </c>
      <c r="AR73" s="25">
        <v>0</v>
      </c>
      <c r="AT73" s="25">
        <f t="shared" si="68"/>
        <v>6.825017855815502</v>
      </c>
      <c r="AU73" s="25">
        <f t="shared" si="69"/>
        <v>0.013788641921539752</v>
      </c>
      <c r="AX73" s="25">
        <f t="shared" si="70"/>
        <v>35897.21902717252</v>
      </c>
      <c r="AY73" s="25">
        <f t="shared" si="71"/>
        <v>5259.652031032418</v>
      </c>
    </row>
    <row r="74" spans="2:51" ht="12.75">
      <c r="B74">
        <v>8539</v>
      </c>
      <c r="C74" s="25">
        <v>3516.82</v>
      </c>
      <c r="D74" s="25">
        <v>0.0008240999999999999</v>
      </c>
      <c r="E74" s="25">
        <v>2.9755000000000003</v>
      </c>
      <c r="F74" s="25">
        <v>0.014938499999999999</v>
      </c>
      <c r="G74" s="25">
        <v>0.00502051</v>
      </c>
      <c r="I74" s="25">
        <v>1034904</v>
      </c>
      <c r="J74" s="25">
        <v>1010852</v>
      </c>
      <c r="K74" s="25">
        <v>1.02379</v>
      </c>
      <c r="M74" s="25">
        <v>68298</v>
      </c>
      <c r="N74" s="25">
        <v>47862.3</v>
      </c>
      <c r="O74" s="25">
        <v>1.00481</v>
      </c>
      <c r="P74" s="25">
        <v>19.9781</v>
      </c>
      <c r="Q74" s="25">
        <v>0.0813903</v>
      </c>
      <c r="S74" s="25">
        <v>69870</v>
      </c>
      <c r="T74" s="25">
        <v>48606.7</v>
      </c>
      <c r="U74" s="25">
        <v>1.00488</v>
      </c>
      <c r="V74" s="25">
        <v>20.4395</v>
      </c>
      <c r="W74" s="25">
        <v>0.0824393</v>
      </c>
      <c r="Y74" s="25">
        <v>70398</v>
      </c>
      <c r="Z74" s="25">
        <v>41134.2</v>
      </c>
      <c r="AA74" s="25">
        <v>1.00413</v>
      </c>
      <c r="AB74" s="25">
        <v>20.578500000000002</v>
      </c>
      <c r="AC74" s="25">
        <v>0.0827257</v>
      </c>
      <c r="AE74" s="25">
        <v>69572</v>
      </c>
      <c r="AF74" s="25">
        <v>8509.59</v>
      </c>
      <c r="AG74" s="25">
        <v>1.00085</v>
      </c>
      <c r="AH74" s="25">
        <v>20.2706</v>
      </c>
      <c r="AI74" s="25">
        <v>0.08253189999999999</v>
      </c>
      <c r="AK74" s="25">
        <f t="shared" si="64"/>
        <v>20.316675</v>
      </c>
      <c r="AL74" s="25">
        <f t="shared" si="65"/>
        <v>0.041136719513015375</v>
      </c>
      <c r="AN74" s="25">
        <f t="shared" si="66"/>
        <v>6.827986892959166</v>
      </c>
      <c r="AO74" s="25">
        <f t="shared" si="67"/>
        <v>0.013825145190057259</v>
      </c>
      <c r="AQ74" s="25">
        <v>1</v>
      </c>
      <c r="AR74" s="25">
        <v>0</v>
      </c>
      <c r="AT74" s="25">
        <f t="shared" si="68"/>
        <v>6.827986892959166</v>
      </c>
      <c r="AU74" s="25">
        <f t="shared" si="69"/>
        <v>0.013825145190057259</v>
      </c>
      <c r="AX74" s="25">
        <f t="shared" si="70"/>
        <v>35723.44034491205</v>
      </c>
      <c r="AY74" s="25">
        <f t="shared" si="71"/>
        <v>5231.914018720377</v>
      </c>
    </row>
    <row r="75" spans="3:51" s="32" customFormat="1" ht="12.75">
      <c r="C75" s="34"/>
      <c r="D75" s="34"/>
      <c r="E75" s="34"/>
      <c r="F75" s="34" t="s">
        <v>77</v>
      </c>
      <c r="G75" s="34">
        <f>AVERAGE(G71:G74)</f>
        <v>0.0049933124999999995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 t="s">
        <v>78</v>
      </c>
      <c r="AR75" s="34"/>
      <c r="AS75" s="34"/>
      <c r="AT75" s="34">
        <f>SUM(AX71:AX74)/SUM(AY71:AY74)</f>
        <v>6.813448063769747</v>
      </c>
      <c r="AU75" s="34">
        <f>1/SQRT(SUM(AY71:AY74))</f>
        <v>0.006942263403499419</v>
      </c>
      <c r="AV75" s="34"/>
      <c r="AW75" s="34"/>
      <c r="AX75" s="34"/>
      <c r="AY75" s="34"/>
    </row>
    <row r="78" spans="1:51" ht="12.75">
      <c r="A78">
        <v>350</v>
      </c>
      <c r="B78">
        <v>8542</v>
      </c>
      <c r="C78" s="25">
        <v>1598.88</v>
      </c>
      <c r="D78" s="25">
        <v>0.0008240999999999999</v>
      </c>
      <c r="E78" s="25">
        <v>1.02758</v>
      </c>
      <c r="F78" s="25">
        <v>0.00936919</v>
      </c>
      <c r="G78" s="25">
        <v>0.009117720000000001</v>
      </c>
      <c r="I78" s="25">
        <v>1071950</v>
      </c>
      <c r="J78" s="25">
        <v>1017375</v>
      </c>
      <c r="K78" s="25">
        <v>1.05364</v>
      </c>
      <c r="M78" s="25">
        <v>85979</v>
      </c>
      <c r="N78" s="25">
        <v>18309.7</v>
      </c>
      <c r="O78" s="25">
        <v>1.00183</v>
      </c>
      <c r="P78" s="25">
        <v>56.7629</v>
      </c>
      <c r="Q78" s="25">
        <v>0.208919</v>
      </c>
      <c r="S78" s="25">
        <v>89200</v>
      </c>
      <c r="T78" s="25">
        <v>17717.5</v>
      </c>
      <c r="U78" s="25">
        <v>1.00177</v>
      </c>
      <c r="V78" s="25">
        <v>58.8859</v>
      </c>
      <c r="W78" s="25">
        <v>0.21334699999999998</v>
      </c>
      <c r="Y78" s="25">
        <v>90865</v>
      </c>
      <c r="Z78" s="25">
        <v>15147.8</v>
      </c>
      <c r="AA78" s="25">
        <v>1.00152</v>
      </c>
      <c r="AB78" s="25">
        <v>59.9696</v>
      </c>
      <c r="AC78" s="25">
        <v>0.21556699999999998</v>
      </c>
      <c r="AE78" s="25">
        <v>90584</v>
      </c>
      <c r="AF78" s="25">
        <v>3208.4</v>
      </c>
      <c r="AG78" s="25">
        <v>1.00032</v>
      </c>
      <c r="AH78" s="25">
        <v>59.7128</v>
      </c>
      <c r="AI78" s="25">
        <v>0.215389</v>
      </c>
      <c r="AK78" s="25">
        <f aca="true" t="shared" si="72" ref="AK78:AK81">(P78+V78+AB78+AH78)/4</f>
        <v>58.832800000000006</v>
      </c>
      <c r="AL78" s="25">
        <f aca="true" t="shared" si="73" ref="AL78:AL81">SQRT(Q78*Q78+W78*W78+AC78*AC78+AI78*AI78)/4</f>
        <v>0.10666115851728782</v>
      </c>
      <c r="AN78" s="25">
        <f aca="true" t="shared" si="74" ref="AN78:AN81">AK78/E78</f>
        <v>57.25374180112498</v>
      </c>
      <c r="AO78" s="25">
        <f aca="true" t="shared" si="75" ref="AO78:AO81">AL78/E78</f>
        <v>0.10379839868164797</v>
      </c>
      <c r="AQ78" s="25">
        <v>1</v>
      </c>
      <c r="AR78" s="25">
        <v>0</v>
      </c>
      <c r="AT78" s="25">
        <f aca="true" t="shared" si="76" ref="AT78:AT81">AN78*AQ78</f>
        <v>57.25374180112498</v>
      </c>
      <c r="AU78" s="25">
        <f aca="true" t="shared" si="77" ref="AU78:AU81">SQRT(AQ78*AQ78*AO78*AO78+AN78*AN78*AR78*AR78)</f>
        <v>0.10379839868164797</v>
      </c>
      <c r="AX78" s="25">
        <f aca="true" t="shared" si="78" ref="AX78:AX81">AT78/(AU78*AU78)</f>
        <v>5314.012453943483</v>
      </c>
      <c r="AY78" s="25">
        <f aca="true" t="shared" si="79" ref="AY78:AY81">1/(AU78*AU78)</f>
        <v>92.81511193455425</v>
      </c>
    </row>
    <row r="79" spans="1:51" ht="12.75">
      <c r="A79" t="s">
        <v>17</v>
      </c>
      <c r="B79">
        <v>8543</v>
      </c>
      <c r="C79" s="25">
        <v>1598.65</v>
      </c>
      <c r="D79" s="25">
        <v>0.0008240999999999999</v>
      </c>
      <c r="E79" s="25">
        <v>1.01982</v>
      </c>
      <c r="F79" s="25">
        <v>0.00935446</v>
      </c>
      <c r="G79" s="25">
        <v>0.00917262</v>
      </c>
      <c r="I79" s="25">
        <v>1058668</v>
      </c>
      <c r="J79" s="25">
        <v>1005299</v>
      </c>
      <c r="K79" s="25">
        <v>1.05309</v>
      </c>
      <c r="M79" s="25">
        <v>86093</v>
      </c>
      <c r="N79" s="25">
        <v>18024.8</v>
      </c>
      <c r="O79" s="25">
        <v>1.00181</v>
      </c>
      <c r="P79" s="25">
        <v>56.8151</v>
      </c>
      <c r="Q79" s="25">
        <v>0.209174</v>
      </c>
      <c r="S79" s="25">
        <v>88699</v>
      </c>
      <c r="T79" s="25">
        <v>17517.5</v>
      </c>
      <c r="U79" s="25">
        <v>1.00175</v>
      </c>
      <c r="V79" s="25">
        <v>58.5318</v>
      </c>
      <c r="W79" s="25">
        <v>0.21276499999999998</v>
      </c>
      <c r="Y79" s="25">
        <v>89150</v>
      </c>
      <c r="Z79" s="25">
        <v>14928.9</v>
      </c>
      <c r="AA79" s="25">
        <v>1.0015</v>
      </c>
      <c r="AB79" s="25">
        <v>58.8142</v>
      </c>
      <c r="AC79" s="25">
        <v>0.213329</v>
      </c>
      <c r="AE79" s="25">
        <v>88314</v>
      </c>
      <c r="AF79" s="25">
        <v>3169.14</v>
      </c>
      <c r="AG79" s="25">
        <v>1.00032</v>
      </c>
      <c r="AH79" s="25">
        <v>58.1941</v>
      </c>
      <c r="AI79" s="25">
        <v>0.213056</v>
      </c>
      <c r="AK79" s="25">
        <f t="shared" si="72"/>
        <v>58.0888</v>
      </c>
      <c r="AL79" s="25">
        <f t="shared" si="73"/>
        <v>0.10604386736098886</v>
      </c>
      <c r="AN79" s="25">
        <f t="shared" si="74"/>
        <v>56.95985566080289</v>
      </c>
      <c r="AO79" s="25">
        <f t="shared" si="75"/>
        <v>0.10398292577218418</v>
      </c>
      <c r="AQ79" s="25">
        <v>1</v>
      </c>
      <c r="AR79" s="25">
        <v>0</v>
      </c>
      <c r="AT79" s="25">
        <f t="shared" si="76"/>
        <v>56.95985566080289</v>
      </c>
      <c r="AU79" s="25">
        <f t="shared" si="77"/>
        <v>0.10398292577218418</v>
      </c>
      <c r="AX79" s="25">
        <f t="shared" si="78"/>
        <v>5267.9884492133915</v>
      </c>
      <c r="AY79" s="25">
        <f t="shared" si="79"/>
        <v>92.48598663213563</v>
      </c>
    </row>
    <row r="80" spans="2:51" ht="12.75">
      <c r="B80">
        <v>8544</v>
      </c>
      <c r="C80" s="25">
        <v>1556.49</v>
      </c>
      <c r="D80" s="25">
        <v>0.0008240999999999999</v>
      </c>
      <c r="E80" s="25">
        <v>1.04697</v>
      </c>
      <c r="F80" s="25">
        <v>0.009406399999999999</v>
      </c>
      <c r="G80" s="25">
        <v>0.00898438</v>
      </c>
      <c r="I80" s="25">
        <v>1060295</v>
      </c>
      <c r="J80" s="25">
        <v>1006330</v>
      </c>
      <c r="K80" s="25">
        <v>1.05363</v>
      </c>
      <c r="M80" s="25">
        <v>86038</v>
      </c>
      <c r="N80" s="25">
        <v>18751.3</v>
      </c>
      <c r="O80" s="25">
        <v>1.00188</v>
      </c>
      <c r="P80" s="25">
        <v>58.3506</v>
      </c>
      <c r="Q80" s="25">
        <v>0.214867</v>
      </c>
      <c r="S80" s="25">
        <v>87838</v>
      </c>
      <c r="T80" s="25">
        <v>18235.7</v>
      </c>
      <c r="U80" s="25">
        <v>1.00183</v>
      </c>
      <c r="V80" s="25">
        <v>59.5683</v>
      </c>
      <c r="W80" s="25">
        <v>0.217416</v>
      </c>
      <c r="Y80" s="25">
        <v>90221</v>
      </c>
      <c r="Z80" s="25">
        <v>15524.5</v>
      </c>
      <c r="AA80" s="25">
        <v>1.00155</v>
      </c>
      <c r="AB80" s="25">
        <v>61.1677</v>
      </c>
      <c r="AC80" s="25">
        <v>0.220719</v>
      </c>
      <c r="AE80" s="25">
        <v>89716</v>
      </c>
      <c r="AF80" s="25">
        <v>3294.42</v>
      </c>
      <c r="AG80" s="25">
        <v>1.00033</v>
      </c>
      <c r="AH80" s="25">
        <v>60.7509</v>
      </c>
      <c r="AI80" s="25">
        <v>0.220492</v>
      </c>
      <c r="AK80" s="25">
        <f t="shared" si="72"/>
        <v>59.959375</v>
      </c>
      <c r="AL80" s="25">
        <f t="shared" si="73"/>
        <v>0.10919339030190885</v>
      </c>
      <c r="AN80" s="25">
        <f t="shared" si="74"/>
        <v>57.26942987860207</v>
      </c>
      <c r="AO80" s="25">
        <f t="shared" si="75"/>
        <v>0.1042946696676207</v>
      </c>
      <c r="AQ80" s="25">
        <v>1</v>
      </c>
      <c r="AR80" s="25">
        <v>0</v>
      </c>
      <c r="AT80" s="25">
        <f t="shared" si="76"/>
        <v>57.26942987860207</v>
      </c>
      <c r="AU80" s="25">
        <f t="shared" si="77"/>
        <v>0.1042946696676207</v>
      </c>
      <c r="AX80" s="25">
        <f t="shared" si="78"/>
        <v>5265.003132292119</v>
      </c>
      <c r="AY80" s="25">
        <f t="shared" si="79"/>
        <v>91.93391908130928</v>
      </c>
    </row>
    <row r="81" spans="2:51" ht="12.75">
      <c r="B81">
        <v>8545</v>
      </c>
      <c r="C81" s="25">
        <v>1600.37</v>
      </c>
      <c r="D81" s="25">
        <v>0.0008240999999999999</v>
      </c>
      <c r="E81" s="25">
        <v>1.01844</v>
      </c>
      <c r="F81" s="25">
        <v>0.00935184</v>
      </c>
      <c r="G81" s="25">
        <v>0.00918255</v>
      </c>
      <c r="I81" s="25">
        <v>1059016</v>
      </c>
      <c r="J81" s="25">
        <v>1005921</v>
      </c>
      <c r="K81" s="25">
        <v>1.05278</v>
      </c>
      <c r="M81" s="25">
        <v>86161</v>
      </c>
      <c r="N81" s="25">
        <v>18091.1</v>
      </c>
      <c r="O81" s="25">
        <v>1.00181</v>
      </c>
      <c r="P81" s="25">
        <v>56.7825</v>
      </c>
      <c r="Q81" s="25">
        <v>0.208976</v>
      </c>
      <c r="S81" s="25">
        <v>88656</v>
      </c>
      <c r="T81" s="25">
        <v>17593.5</v>
      </c>
      <c r="U81" s="25">
        <v>1.00176</v>
      </c>
      <c r="V81" s="25">
        <v>58.4239</v>
      </c>
      <c r="W81" s="25">
        <v>0.212409</v>
      </c>
      <c r="Y81" s="25">
        <v>90055</v>
      </c>
      <c r="Z81" s="25">
        <v>14979.5</v>
      </c>
      <c r="AA81" s="25">
        <v>1.0015</v>
      </c>
      <c r="AB81" s="25">
        <v>59.3303</v>
      </c>
      <c r="AC81" s="25">
        <v>0.21427000000000002</v>
      </c>
      <c r="AE81" s="25">
        <v>90808</v>
      </c>
      <c r="AF81" s="25">
        <v>3180.96</v>
      </c>
      <c r="AG81" s="25">
        <v>1.00032</v>
      </c>
      <c r="AH81" s="25">
        <v>59.7558</v>
      </c>
      <c r="AI81" s="25">
        <v>0.214276</v>
      </c>
      <c r="AK81" s="25">
        <f t="shared" si="72"/>
        <v>58.573125</v>
      </c>
      <c r="AL81" s="25">
        <f t="shared" si="73"/>
        <v>0.10624687905210439</v>
      </c>
      <c r="AN81" s="25">
        <f t="shared" si="74"/>
        <v>57.51259278897137</v>
      </c>
      <c r="AO81" s="25">
        <f t="shared" si="75"/>
        <v>0.10432315998203566</v>
      </c>
      <c r="AQ81" s="25">
        <v>1</v>
      </c>
      <c r="AR81" s="25">
        <v>0</v>
      </c>
      <c r="AT81" s="25">
        <f t="shared" si="76"/>
        <v>57.51259278897137</v>
      </c>
      <c r="AU81" s="25">
        <f t="shared" si="77"/>
        <v>0.10432315998203566</v>
      </c>
      <c r="AX81" s="25">
        <f t="shared" si="78"/>
        <v>5284.470525513111</v>
      </c>
      <c r="AY81" s="25">
        <f t="shared" si="79"/>
        <v>91.88371223156649</v>
      </c>
    </row>
    <row r="82" spans="3:51" s="32" customFormat="1" ht="12.75">
      <c r="C82" s="34"/>
      <c r="D82" s="34"/>
      <c r="E82" s="34"/>
      <c r="F82" s="34" t="s">
        <v>77</v>
      </c>
      <c r="G82" s="34">
        <f>AVERAGE(G78:G81)</f>
        <v>0.0091143175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 t="s">
        <v>78</v>
      </c>
      <c r="AR82" s="34"/>
      <c r="AS82" s="34"/>
      <c r="AT82" s="34">
        <f>SUM(AX78:AX81)/SUM(AY78:AY81)</f>
        <v>57.248448399941076</v>
      </c>
      <c r="AU82" s="34">
        <f>1/SQRT(SUM(AY78:AY81))</f>
        <v>0.05204954754080495</v>
      </c>
      <c r="AV82" s="34"/>
      <c r="AW82" s="34"/>
      <c r="AX82" s="34"/>
      <c r="AY82" s="34"/>
    </row>
    <row r="85" spans="1:51" ht="12.75">
      <c r="A85">
        <v>1000</v>
      </c>
      <c r="B85">
        <v>8495</v>
      </c>
      <c r="C85" s="25">
        <v>643.799</v>
      </c>
      <c r="D85" s="25">
        <v>0.0008240999999999999</v>
      </c>
      <c r="E85" s="25">
        <v>1.02611</v>
      </c>
      <c r="F85" s="25">
        <v>0.00936681</v>
      </c>
      <c r="G85" s="25">
        <v>0.00912847</v>
      </c>
      <c r="I85" s="25">
        <v>1221490</v>
      </c>
      <c r="J85" s="25">
        <v>1061537</v>
      </c>
      <c r="K85" s="25">
        <v>1.15068</v>
      </c>
      <c r="M85" s="25">
        <v>88666</v>
      </c>
      <c r="N85" s="25">
        <v>22053.3</v>
      </c>
      <c r="O85" s="25">
        <v>1.00221</v>
      </c>
      <c r="P85" s="25">
        <v>158.825</v>
      </c>
      <c r="Q85" s="25">
        <v>0.573511</v>
      </c>
      <c r="S85" s="25">
        <v>96190</v>
      </c>
      <c r="T85" s="25">
        <v>19791.1</v>
      </c>
      <c r="U85" s="25">
        <v>1.00198</v>
      </c>
      <c r="V85" s="25">
        <v>172.264</v>
      </c>
      <c r="W85" s="25">
        <v>0.600626</v>
      </c>
      <c r="Y85" s="25">
        <v>96945</v>
      </c>
      <c r="Z85" s="25">
        <v>14156</v>
      </c>
      <c r="AA85" s="25">
        <v>1.00142</v>
      </c>
      <c r="AB85" s="25">
        <v>173.518</v>
      </c>
      <c r="AC85" s="25">
        <v>0.602981</v>
      </c>
      <c r="AE85" s="25">
        <v>95506</v>
      </c>
      <c r="AF85" s="25">
        <v>3899.62</v>
      </c>
      <c r="AG85" s="25">
        <v>1.00039</v>
      </c>
      <c r="AH85" s="25">
        <v>170.767</v>
      </c>
      <c r="AI85" s="25">
        <v>0.602019</v>
      </c>
      <c r="AK85" s="25">
        <f aca="true" t="shared" si="80" ref="AK85:AK102">(P85+V85+AB85+AH85)/4</f>
        <v>168.8435</v>
      </c>
      <c r="AL85" s="25">
        <f aca="true" t="shared" si="81" ref="AL85:AL102">SQRT(Q85*Q85+W85*W85+AC85*AC85+AI85*AI85)/4</f>
        <v>0.2974558183284326</v>
      </c>
      <c r="AN85" s="25">
        <f aca="true" t="shared" si="82" ref="AN85:AN102">AK85/E85</f>
        <v>164.54717330500628</v>
      </c>
      <c r="AO85" s="25">
        <f aca="true" t="shared" si="83" ref="AO85:AO102">AL85/E85</f>
        <v>0.289886872097955</v>
      </c>
      <c r="AQ85" s="25">
        <v>1.03719</v>
      </c>
      <c r="AR85" s="25">
        <v>0.0008309999999999999</v>
      </c>
      <c r="AT85" s="25">
        <f aca="true" t="shared" si="84" ref="AT85:AT102">AN85*AQ85</f>
        <v>170.66668268021948</v>
      </c>
      <c r="AU85" s="25">
        <f aca="true" t="shared" si="85" ref="AU85:AU102">SQRT(AQ85*AQ85*AO85*AO85+AN85*AN85*AR85*AR85)</f>
        <v>0.3303007374929081</v>
      </c>
      <c r="AX85" s="25">
        <f aca="true" t="shared" si="86" ref="AX85:AX102">AT85/(AU85*AU85)</f>
        <v>1564.334632756603</v>
      </c>
      <c r="AY85" s="25">
        <f aca="true" t="shared" si="87" ref="AY85:AY102">1/(AU85*AU85)</f>
        <v>9.16602237876574</v>
      </c>
    </row>
    <row r="86" spans="1:51" ht="12.75">
      <c r="A86" t="s">
        <v>10</v>
      </c>
      <c r="B86">
        <v>8496</v>
      </c>
      <c r="C86" s="25">
        <v>613.107</v>
      </c>
      <c r="D86" s="25">
        <v>0.0008240999999999999</v>
      </c>
      <c r="E86" s="25">
        <v>1.06655</v>
      </c>
      <c r="F86" s="25">
        <v>0.00944497</v>
      </c>
      <c r="G86" s="25">
        <v>0.00885565</v>
      </c>
      <c r="I86" s="25">
        <v>1205108</v>
      </c>
      <c r="J86" s="25">
        <v>1042142</v>
      </c>
      <c r="K86" s="25">
        <v>1.15638</v>
      </c>
      <c r="M86" s="25">
        <v>87395</v>
      </c>
      <c r="N86" s="25">
        <v>22912.6</v>
      </c>
      <c r="O86" s="25">
        <v>1.0023</v>
      </c>
      <c r="P86" s="25">
        <v>165.214</v>
      </c>
      <c r="Q86" s="25">
        <v>0.60097</v>
      </c>
      <c r="S86" s="25">
        <v>94036</v>
      </c>
      <c r="T86" s="25">
        <v>20581</v>
      </c>
      <c r="U86" s="25">
        <v>1.00206</v>
      </c>
      <c r="V86" s="25">
        <v>177.726</v>
      </c>
      <c r="W86" s="25">
        <v>0.6264339999999999</v>
      </c>
      <c r="Y86" s="25">
        <v>94024</v>
      </c>
      <c r="Z86" s="25">
        <v>14714.2</v>
      </c>
      <c r="AA86" s="25">
        <v>1.00147</v>
      </c>
      <c r="AB86" s="25">
        <v>177.599</v>
      </c>
      <c r="AC86" s="25">
        <v>0.62602</v>
      </c>
      <c r="AE86" s="25">
        <v>92657</v>
      </c>
      <c r="AF86" s="25">
        <v>4058.15</v>
      </c>
      <c r="AG86" s="25">
        <v>1.00041</v>
      </c>
      <c r="AH86" s="25">
        <v>174.831</v>
      </c>
      <c r="AI86" s="25">
        <v>0.625031</v>
      </c>
      <c r="AK86" s="25">
        <f t="shared" si="80"/>
        <v>173.8425</v>
      </c>
      <c r="AL86" s="25">
        <f t="shared" si="81"/>
        <v>0.3098537244226096</v>
      </c>
      <c r="AN86" s="25">
        <f t="shared" si="82"/>
        <v>162.99517134686604</v>
      </c>
      <c r="AO86" s="25">
        <f t="shared" si="83"/>
        <v>0.2905196422320656</v>
      </c>
      <c r="AQ86" s="25">
        <v>1.03719</v>
      </c>
      <c r="AR86" s="25">
        <v>0.0008309999999999999</v>
      </c>
      <c r="AT86" s="25">
        <f t="shared" si="84"/>
        <v>169.056961769256</v>
      </c>
      <c r="AU86" s="25">
        <f t="shared" si="85"/>
        <v>0.33036740453035396</v>
      </c>
      <c r="AX86" s="25">
        <f t="shared" si="86"/>
        <v>1548.9545578833638</v>
      </c>
      <c r="AY86" s="25">
        <f t="shared" si="87"/>
        <v>9.162323406695993</v>
      </c>
    </row>
    <row r="87" spans="2:51" ht="12.75">
      <c r="B87">
        <v>8503</v>
      </c>
      <c r="C87" s="25">
        <v>618.631</v>
      </c>
      <c r="D87" s="25">
        <v>0.0008240999999999999</v>
      </c>
      <c r="E87" s="25">
        <v>1.01359</v>
      </c>
      <c r="F87" s="25">
        <v>0.00934314</v>
      </c>
      <c r="G87" s="25">
        <v>0.00921783</v>
      </c>
      <c r="I87" s="25">
        <v>1188549</v>
      </c>
      <c r="J87" s="25">
        <v>1031555</v>
      </c>
      <c r="K87" s="25">
        <v>1.15219</v>
      </c>
      <c r="M87" s="25">
        <v>88328</v>
      </c>
      <c r="N87" s="25">
        <v>21863.7</v>
      </c>
      <c r="O87" s="25">
        <v>1.00219</v>
      </c>
      <c r="P87" s="25">
        <v>164.87</v>
      </c>
      <c r="Q87" s="25">
        <v>0.597463</v>
      </c>
      <c r="S87" s="25">
        <v>92620</v>
      </c>
      <c r="T87" s="25">
        <v>19635</v>
      </c>
      <c r="U87" s="25">
        <v>1.00197</v>
      </c>
      <c r="V87" s="25">
        <v>172.843</v>
      </c>
      <c r="W87" s="25">
        <v>0.6137159999999999</v>
      </c>
      <c r="Y87" s="25">
        <v>94557</v>
      </c>
      <c r="Z87" s="25">
        <v>14067.5</v>
      </c>
      <c r="AA87" s="25">
        <v>1.00141</v>
      </c>
      <c r="AB87" s="25">
        <v>176.359</v>
      </c>
      <c r="AC87" s="25">
        <v>0.6206849999999999</v>
      </c>
      <c r="AE87" s="25">
        <v>92155</v>
      </c>
      <c r="AF87" s="25">
        <v>3870.72</v>
      </c>
      <c r="AG87" s="25">
        <v>1.00039</v>
      </c>
      <c r="AH87" s="25">
        <v>171.704</v>
      </c>
      <c r="AI87" s="25">
        <v>0.619215</v>
      </c>
      <c r="AK87" s="25">
        <f t="shared" si="80"/>
        <v>171.44400000000002</v>
      </c>
      <c r="AL87" s="25">
        <f t="shared" si="81"/>
        <v>0.30641948886238857</v>
      </c>
      <c r="AN87" s="25">
        <f t="shared" si="82"/>
        <v>169.14531516688209</v>
      </c>
      <c r="AO87" s="25">
        <f t="shared" si="83"/>
        <v>0.302311081267957</v>
      </c>
      <c r="AQ87" s="25">
        <v>1</v>
      </c>
      <c r="AR87" s="25">
        <v>0</v>
      </c>
      <c r="AT87" s="25">
        <f t="shared" si="84"/>
        <v>169.14531516688209</v>
      </c>
      <c r="AU87" s="25">
        <f t="shared" si="85"/>
        <v>0.302311081267957</v>
      </c>
      <c r="AX87" s="25">
        <f t="shared" si="86"/>
        <v>1850.7673969108132</v>
      </c>
      <c r="AY87" s="25">
        <f t="shared" si="87"/>
        <v>10.941877965019662</v>
      </c>
    </row>
    <row r="88" spans="2:51" ht="12.75">
      <c r="B88">
        <v>8504</v>
      </c>
      <c r="C88" s="25">
        <v>592.652</v>
      </c>
      <c r="D88" s="25">
        <v>0.0008240999999999999</v>
      </c>
      <c r="E88" s="25">
        <v>1.0356</v>
      </c>
      <c r="F88" s="25">
        <v>0.009384990000000001</v>
      </c>
      <c r="G88" s="25">
        <v>0.0090624</v>
      </c>
      <c r="I88" s="25">
        <v>1162091</v>
      </c>
      <c r="J88" s="25">
        <v>1006242</v>
      </c>
      <c r="K88" s="25">
        <v>1.15488</v>
      </c>
      <c r="M88" s="25">
        <v>86227</v>
      </c>
      <c r="N88" s="25">
        <v>21950.6</v>
      </c>
      <c r="O88" s="25">
        <v>1.0022</v>
      </c>
      <c r="P88" s="25">
        <v>168.397</v>
      </c>
      <c r="Q88" s="25">
        <v>0.617622</v>
      </c>
      <c r="S88" s="25">
        <v>90345</v>
      </c>
      <c r="T88" s="25">
        <v>19745</v>
      </c>
      <c r="U88" s="25">
        <v>1.00198</v>
      </c>
      <c r="V88" s="25">
        <v>176.401</v>
      </c>
      <c r="W88" s="25">
        <v>0.634135</v>
      </c>
      <c r="Y88" s="25">
        <v>92248</v>
      </c>
      <c r="Z88" s="25">
        <v>14142</v>
      </c>
      <c r="AA88" s="25">
        <v>1.00142</v>
      </c>
      <c r="AB88" s="25">
        <v>180.015</v>
      </c>
      <c r="AC88" s="25">
        <v>0.6413869999999999</v>
      </c>
      <c r="AE88" s="25">
        <v>91643</v>
      </c>
      <c r="AF88" s="25">
        <v>3895.02</v>
      </c>
      <c r="AG88" s="25">
        <v>1.00039</v>
      </c>
      <c r="AH88" s="25">
        <v>178.651</v>
      </c>
      <c r="AI88" s="25">
        <v>0.640751</v>
      </c>
      <c r="AK88" s="25">
        <f t="shared" si="80"/>
        <v>175.86599999999999</v>
      </c>
      <c r="AL88" s="25">
        <f t="shared" si="81"/>
        <v>0.31677311092473975</v>
      </c>
      <c r="AN88" s="25">
        <f t="shared" si="82"/>
        <v>169.8203939745075</v>
      </c>
      <c r="AO88" s="25">
        <f t="shared" si="83"/>
        <v>0.3058836528821357</v>
      </c>
      <c r="AQ88" s="25">
        <v>1</v>
      </c>
      <c r="AR88" s="25">
        <v>0</v>
      </c>
      <c r="AT88" s="25">
        <f t="shared" si="84"/>
        <v>169.8203939745075</v>
      </c>
      <c r="AU88" s="25">
        <f t="shared" si="85"/>
        <v>0.3058836528821357</v>
      </c>
      <c r="AX88" s="25">
        <f t="shared" si="86"/>
        <v>1815.0028371464473</v>
      </c>
      <c r="AY88" s="25">
        <f t="shared" si="87"/>
        <v>10.68777898029671</v>
      </c>
    </row>
    <row r="89" spans="2:51" ht="12.75">
      <c r="B89">
        <v>8510</v>
      </c>
      <c r="C89" s="25">
        <v>658.77</v>
      </c>
      <c r="D89" s="25">
        <v>0.0008240999999999999</v>
      </c>
      <c r="E89" s="25">
        <v>1.00336</v>
      </c>
      <c r="F89" s="25">
        <v>0.00932389</v>
      </c>
      <c r="G89" s="25">
        <v>0.0092927</v>
      </c>
      <c r="I89" s="25">
        <v>1246750</v>
      </c>
      <c r="J89" s="25">
        <v>1084695</v>
      </c>
      <c r="K89" s="25">
        <v>1.1494</v>
      </c>
      <c r="M89" s="25">
        <v>91518</v>
      </c>
      <c r="N89" s="25">
        <v>21316.9</v>
      </c>
      <c r="O89" s="25">
        <v>1.00214</v>
      </c>
      <c r="P89" s="25">
        <v>160.019</v>
      </c>
      <c r="Q89" s="25">
        <v>0.569155</v>
      </c>
      <c r="S89" s="25">
        <v>96853</v>
      </c>
      <c r="T89" s="25">
        <v>19341.4</v>
      </c>
      <c r="U89" s="25">
        <v>1.00194</v>
      </c>
      <c r="V89" s="25">
        <v>169.314</v>
      </c>
      <c r="W89" s="25">
        <v>0.587714</v>
      </c>
      <c r="Y89" s="25">
        <v>99044</v>
      </c>
      <c r="Z89" s="25">
        <v>13736.6</v>
      </c>
      <c r="AA89" s="25">
        <v>1.00138</v>
      </c>
      <c r="AB89" s="25">
        <v>173.047</v>
      </c>
      <c r="AC89" s="25">
        <v>0.5949519999999999</v>
      </c>
      <c r="AE89" s="25">
        <v>96571</v>
      </c>
      <c r="AF89" s="25">
        <v>3790.91</v>
      </c>
      <c r="AG89" s="25">
        <v>1.00038</v>
      </c>
      <c r="AH89" s="25">
        <v>168.558</v>
      </c>
      <c r="AI89" s="25">
        <v>0.593572</v>
      </c>
      <c r="AK89" s="25">
        <f t="shared" si="80"/>
        <v>167.7345</v>
      </c>
      <c r="AL89" s="25">
        <f t="shared" si="81"/>
        <v>0.29321928241814604</v>
      </c>
      <c r="AN89" s="25">
        <f t="shared" si="82"/>
        <v>167.17279939403602</v>
      </c>
      <c r="AO89" s="25">
        <f t="shared" si="83"/>
        <v>0.2922373648721755</v>
      </c>
      <c r="AQ89" s="25">
        <v>1</v>
      </c>
      <c r="AR89" s="25">
        <v>0</v>
      </c>
      <c r="AT89" s="25">
        <f t="shared" si="84"/>
        <v>167.17279939403602</v>
      </c>
      <c r="AU89" s="25">
        <f t="shared" si="85"/>
        <v>0.2922373648721755</v>
      </c>
      <c r="AX89" s="25">
        <f t="shared" si="86"/>
        <v>1957.4655552934316</v>
      </c>
      <c r="AY89" s="25">
        <f t="shared" si="87"/>
        <v>11.709234770182746</v>
      </c>
    </row>
    <row r="90" spans="2:51" ht="12.75">
      <c r="B90">
        <v>8511</v>
      </c>
      <c r="C90" s="25">
        <v>617.307</v>
      </c>
      <c r="D90" s="25">
        <v>0.0008240999999999999</v>
      </c>
      <c r="E90" s="25">
        <v>1.04705</v>
      </c>
      <c r="F90" s="25">
        <v>0.009407</v>
      </c>
      <c r="G90" s="25">
        <v>0.00898431</v>
      </c>
      <c r="I90" s="25">
        <v>1221647</v>
      </c>
      <c r="J90" s="25">
        <v>1056065</v>
      </c>
      <c r="K90" s="25">
        <v>1.15679</v>
      </c>
      <c r="M90" s="25">
        <v>90746</v>
      </c>
      <c r="N90" s="25">
        <v>22438.7</v>
      </c>
      <c r="O90" s="25">
        <v>1.00225</v>
      </c>
      <c r="P90" s="25">
        <v>170.434</v>
      </c>
      <c r="Q90" s="25">
        <v>0.609413</v>
      </c>
      <c r="S90" s="25">
        <v>94507</v>
      </c>
      <c r="T90" s="25">
        <v>20366.3</v>
      </c>
      <c r="U90" s="25">
        <v>1.00204</v>
      </c>
      <c r="V90" s="25">
        <v>177.461</v>
      </c>
      <c r="W90" s="25">
        <v>0.6235609999999999</v>
      </c>
      <c r="Y90" s="25">
        <v>96587</v>
      </c>
      <c r="Z90" s="25">
        <v>14470</v>
      </c>
      <c r="AA90" s="25">
        <v>1.00145</v>
      </c>
      <c r="AB90" s="25">
        <v>181.26</v>
      </c>
      <c r="AC90" s="25">
        <v>0.631004</v>
      </c>
      <c r="AE90" s="25">
        <v>94583</v>
      </c>
      <c r="AF90" s="25">
        <v>3990.67</v>
      </c>
      <c r="AG90" s="25">
        <v>1.0004</v>
      </c>
      <c r="AH90" s="25">
        <v>177.313</v>
      </c>
      <c r="AI90" s="25">
        <v>0.6297200000000001</v>
      </c>
      <c r="AK90" s="25">
        <f t="shared" si="80"/>
        <v>176.617</v>
      </c>
      <c r="AL90" s="25">
        <f t="shared" si="81"/>
        <v>0.3117416650555793</v>
      </c>
      <c r="AN90" s="25">
        <f t="shared" si="82"/>
        <v>168.6805787689222</v>
      </c>
      <c r="AO90" s="25">
        <f t="shared" si="83"/>
        <v>0.29773331269335684</v>
      </c>
      <c r="AQ90" s="25">
        <v>1</v>
      </c>
      <c r="AR90" s="25">
        <v>0</v>
      </c>
      <c r="AT90" s="25">
        <f t="shared" si="84"/>
        <v>168.6805787689222</v>
      </c>
      <c r="AU90" s="25">
        <f t="shared" si="85"/>
        <v>0.29773331269335684</v>
      </c>
      <c r="AX90" s="25">
        <f t="shared" si="86"/>
        <v>1902.8748376353099</v>
      </c>
      <c r="AY90" s="25">
        <f t="shared" si="87"/>
        <v>11.280936142874419</v>
      </c>
    </row>
    <row r="91" spans="2:51" ht="12.75">
      <c r="B91">
        <v>8516</v>
      </c>
      <c r="C91" s="25">
        <v>597.169</v>
      </c>
      <c r="D91" s="25">
        <v>0.0008240999999999999</v>
      </c>
      <c r="E91" s="25">
        <v>1.02075</v>
      </c>
      <c r="F91" s="25">
        <v>0.009356680000000001</v>
      </c>
      <c r="G91" s="25">
        <v>0.009166510000000001</v>
      </c>
      <c r="I91" s="25">
        <v>1158949</v>
      </c>
      <c r="J91" s="25">
        <v>1004841</v>
      </c>
      <c r="K91" s="25">
        <v>1.15337</v>
      </c>
      <c r="M91" s="25">
        <v>85461</v>
      </c>
      <c r="N91" s="25">
        <v>21883.4</v>
      </c>
      <c r="O91" s="25">
        <v>1.00219</v>
      </c>
      <c r="P91" s="25">
        <v>165.421</v>
      </c>
      <c r="Q91" s="25">
        <v>0.609127</v>
      </c>
      <c r="S91" s="25">
        <v>90442</v>
      </c>
      <c r="T91" s="25">
        <v>19895.9</v>
      </c>
      <c r="U91" s="25">
        <v>1.00199</v>
      </c>
      <c r="V91" s="25">
        <v>175.027</v>
      </c>
      <c r="W91" s="25">
        <v>0.628999</v>
      </c>
      <c r="Y91" s="25">
        <v>91744</v>
      </c>
      <c r="Z91" s="25">
        <v>14140.1</v>
      </c>
      <c r="AA91" s="25">
        <v>1.00142</v>
      </c>
      <c r="AB91" s="25">
        <v>177.444</v>
      </c>
      <c r="AC91" s="25">
        <v>0.6338</v>
      </c>
      <c r="AE91" s="25">
        <v>91211</v>
      </c>
      <c r="AF91" s="25">
        <v>3896.41</v>
      </c>
      <c r="AG91" s="25">
        <v>1.00039</v>
      </c>
      <c r="AH91" s="25">
        <v>176.233</v>
      </c>
      <c r="AI91" s="25">
        <v>0.633207</v>
      </c>
      <c r="AK91" s="25">
        <f t="shared" si="80"/>
        <v>173.53125</v>
      </c>
      <c r="AL91" s="25">
        <f t="shared" si="81"/>
        <v>0.31318215436258096</v>
      </c>
      <c r="AN91" s="25">
        <f t="shared" si="82"/>
        <v>170.00367376928727</v>
      </c>
      <c r="AO91" s="25">
        <f t="shared" si="83"/>
        <v>0.3068157280064472</v>
      </c>
      <c r="AQ91" s="25">
        <v>1</v>
      </c>
      <c r="AR91" s="25">
        <v>0</v>
      </c>
      <c r="AT91" s="25">
        <f t="shared" si="84"/>
        <v>170.00367376928727</v>
      </c>
      <c r="AU91" s="25">
        <f t="shared" si="85"/>
        <v>0.3068157280064472</v>
      </c>
      <c r="AX91" s="25">
        <f t="shared" si="86"/>
        <v>1805.9389681215687</v>
      </c>
      <c r="AY91" s="25">
        <f t="shared" si="87"/>
        <v>10.622940834634058</v>
      </c>
    </row>
    <row r="92" spans="2:51" ht="12.75">
      <c r="B92">
        <v>8517</v>
      </c>
      <c r="C92" s="25">
        <v>579.792</v>
      </c>
      <c r="D92" s="25">
        <v>0.0008240999999999999</v>
      </c>
      <c r="E92" s="25">
        <v>1.05633</v>
      </c>
      <c r="F92" s="25">
        <v>0.00942505</v>
      </c>
      <c r="G92" s="25">
        <v>0.00892247</v>
      </c>
      <c r="I92" s="25">
        <v>1164666</v>
      </c>
      <c r="J92" s="25">
        <v>1004681</v>
      </c>
      <c r="K92" s="25">
        <v>1.15924</v>
      </c>
      <c r="M92" s="25">
        <v>86930</v>
      </c>
      <c r="N92" s="25">
        <v>22613.3</v>
      </c>
      <c r="O92" s="25">
        <v>1.00227</v>
      </c>
      <c r="P92" s="25">
        <v>174.202</v>
      </c>
      <c r="Q92" s="25">
        <v>0.636672</v>
      </c>
      <c r="S92" s="25">
        <v>90344</v>
      </c>
      <c r="T92" s="25">
        <v>20587.8</v>
      </c>
      <c r="U92" s="25">
        <v>1.00206</v>
      </c>
      <c r="V92" s="25">
        <v>181.007</v>
      </c>
      <c r="W92" s="25">
        <v>0.6506879999999999</v>
      </c>
      <c r="Y92" s="25">
        <v>91629</v>
      </c>
      <c r="Z92" s="25">
        <v>14595.2</v>
      </c>
      <c r="AA92" s="25">
        <v>1.00146</v>
      </c>
      <c r="AB92" s="25">
        <v>183.471</v>
      </c>
      <c r="AC92" s="25">
        <v>0.655574</v>
      </c>
      <c r="AE92" s="25">
        <v>89153</v>
      </c>
      <c r="AF92" s="25">
        <v>4031.55</v>
      </c>
      <c r="AG92" s="25">
        <v>1.0004</v>
      </c>
      <c r="AH92" s="25">
        <v>178.325</v>
      </c>
      <c r="AI92" s="25">
        <v>0.6539400000000001</v>
      </c>
      <c r="AK92" s="25">
        <f t="shared" si="80"/>
        <v>179.25125000000003</v>
      </c>
      <c r="AL92" s="25">
        <f t="shared" si="81"/>
        <v>0.32463064608143516</v>
      </c>
      <c r="AN92" s="25">
        <f t="shared" si="82"/>
        <v>169.69247299612812</v>
      </c>
      <c r="AO92" s="25">
        <f t="shared" si="83"/>
        <v>0.30731934725079774</v>
      </c>
      <c r="AQ92" s="25">
        <v>1</v>
      </c>
      <c r="AR92" s="25">
        <v>0</v>
      </c>
      <c r="AT92" s="25">
        <f t="shared" si="84"/>
        <v>169.69247299612812</v>
      </c>
      <c r="AU92" s="25">
        <f t="shared" si="85"/>
        <v>0.30731934725079774</v>
      </c>
      <c r="AX92" s="25">
        <f t="shared" si="86"/>
        <v>1796.7298156417653</v>
      </c>
      <c r="AY92" s="25">
        <f t="shared" si="87"/>
        <v>10.588152697160359</v>
      </c>
    </row>
    <row r="93" spans="2:51" ht="12.75">
      <c r="B93">
        <v>8522</v>
      </c>
      <c r="C93" s="25">
        <v>625.767</v>
      </c>
      <c r="D93" s="25">
        <v>0.0008240999999999999</v>
      </c>
      <c r="E93" s="25">
        <v>1.0072</v>
      </c>
      <c r="F93" s="25">
        <v>0.00933112</v>
      </c>
      <c r="G93" s="25">
        <v>0.00926439</v>
      </c>
      <c r="I93" s="25">
        <v>1199035</v>
      </c>
      <c r="J93" s="25">
        <v>1040944</v>
      </c>
      <c r="K93" s="25">
        <v>1.15187</v>
      </c>
      <c r="M93" s="25">
        <v>89030</v>
      </c>
      <c r="N93" s="25">
        <v>21465</v>
      </c>
      <c r="O93" s="25">
        <v>1.00215</v>
      </c>
      <c r="P93" s="25">
        <v>164.233</v>
      </c>
      <c r="Q93" s="25">
        <v>0.5927629999999999</v>
      </c>
      <c r="S93" s="25">
        <v>93992</v>
      </c>
      <c r="T93" s="25">
        <v>19605.9</v>
      </c>
      <c r="U93" s="25">
        <v>1.00196</v>
      </c>
      <c r="V93" s="25">
        <v>173.354</v>
      </c>
      <c r="W93" s="25">
        <v>0.611277</v>
      </c>
      <c r="Y93" s="25">
        <v>94667</v>
      </c>
      <c r="Z93" s="25">
        <v>13871.9</v>
      </c>
      <c r="AA93" s="25">
        <v>1.00139</v>
      </c>
      <c r="AB93" s="25">
        <v>174.499</v>
      </c>
      <c r="AC93" s="25">
        <v>0.6134339999999999</v>
      </c>
      <c r="AE93" s="25">
        <v>93176</v>
      </c>
      <c r="AF93" s="25">
        <v>3824.91</v>
      </c>
      <c r="AG93" s="25">
        <v>1.00038</v>
      </c>
      <c r="AH93" s="25">
        <v>171.578</v>
      </c>
      <c r="AI93" s="25">
        <v>0.612424</v>
      </c>
      <c r="AK93" s="25">
        <f t="shared" si="80"/>
        <v>170.916</v>
      </c>
      <c r="AL93" s="25">
        <f t="shared" si="81"/>
        <v>0.3037671778095438</v>
      </c>
      <c r="AN93" s="25">
        <f t="shared" si="82"/>
        <v>169.69420174741856</v>
      </c>
      <c r="AO93" s="25">
        <f t="shared" si="83"/>
        <v>0.30159568884982507</v>
      </c>
      <c r="AQ93" s="25">
        <v>1</v>
      </c>
      <c r="AR93" s="25">
        <v>0</v>
      </c>
      <c r="AT93" s="25">
        <f t="shared" si="84"/>
        <v>169.69420174741856</v>
      </c>
      <c r="AU93" s="25">
        <f t="shared" si="85"/>
        <v>0.30159568884982507</v>
      </c>
      <c r="AX93" s="25">
        <f t="shared" si="86"/>
        <v>1865.5923179718015</v>
      </c>
      <c r="AY93" s="25">
        <f t="shared" si="87"/>
        <v>10.993848338723108</v>
      </c>
    </row>
    <row r="94" spans="2:51" ht="12.75">
      <c r="B94">
        <v>8523</v>
      </c>
      <c r="C94" s="25">
        <v>591.882</v>
      </c>
      <c r="D94" s="25">
        <v>0.0008240999999999999</v>
      </c>
      <c r="E94" s="25">
        <v>1.05288</v>
      </c>
      <c r="F94" s="25">
        <v>0.00941833</v>
      </c>
      <c r="G94" s="25">
        <v>0.00894529</v>
      </c>
      <c r="I94" s="25">
        <v>1182826</v>
      </c>
      <c r="J94" s="25">
        <v>1021492</v>
      </c>
      <c r="K94" s="25">
        <v>1.15794</v>
      </c>
      <c r="M94" s="25">
        <v>86825</v>
      </c>
      <c r="N94" s="25">
        <v>22360.8</v>
      </c>
      <c r="O94" s="25">
        <v>1.00224</v>
      </c>
      <c r="P94" s="25">
        <v>170.242</v>
      </c>
      <c r="Q94" s="25">
        <v>0.621835</v>
      </c>
      <c r="S94" s="25">
        <v>92317</v>
      </c>
      <c r="T94" s="25">
        <v>20426.4</v>
      </c>
      <c r="U94" s="25">
        <v>1.00205</v>
      </c>
      <c r="V94" s="25">
        <v>180.976</v>
      </c>
      <c r="W94" s="25">
        <v>0.6438429999999999</v>
      </c>
      <c r="Y94" s="25">
        <v>93068</v>
      </c>
      <c r="Z94" s="25">
        <v>14447.2</v>
      </c>
      <c r="AA94" s="25">
        <v>1.00145</v>
      </c>
      <c r="AB94" s="25">
        <v>182.339</v>
      </c>
      <c r="AC94" s="25">
        <v>0.646448</v>
      </c>
      <c r="AE94" s="25">
        <v>91077</v>
      </c>
      <c r="AF94" s="25">
        <v>3984.86</v>
      </c>
      <c r="AG94" s="25">
        <v>1.0004</v>
      </c>
      <c r="AH94" s="25">
        <v>178.251</v>
      </c>
      <c r="AI94" s="25">
        <v>0.645106</v>
      </c>
      <c r="AK94" s="25">
        <f t="shared" si="80"/>
        <v>177.952</v>
      </c>
      <c r="AL94" s="25">
        <f t="shared" si="81"/>
        <v>0.3196941256707339</v>
      </c>
      <c r="AN94" s="25">
        <f t="shared" si="82"/>
        <v>169.01451257503228</v>
      </c>
      <c r="AO94" s="25">
        <f t="shared" si="83"/>
        <v>0.30363776087563055</v>
      </c>
      <c r="AQ94" s="25">
        <v>1</v>
      </c>
      <c r="AR94" s="25">
        <v>0</v>
      </c>
      <c r="AT94" s="25">
        <f t="shared" si="84"/>
        <v>169.01451257503228</v>
      </c>
      <c r="AU94" s="25">
        <f t="shared" si="85"/>
        <v>0.30363776087563055</v>
      </c>
      <c r="AX94" s="25">
        <f t="shared" si="86"/>
        <v>1833.2109260778616</v>
      </c>
      <c r="AY94" s="25">
        <f t="shared" si="87"/>
        <v>10.84647050805194</v>
      </c>
    </row>
    <row r="95" spans="2:51" ht="12.75">
      <c r="B95">
        <v>8528</v>
      </c>
      <c r="C95" s="25">
        <v>628.42</v>
      </c>
      <c r="D95" s="25">
        <v>0.0008240999999999999</v>
      </c>
      <c r="E95" s="25">
        <v>1.00246</v>
      </c>
      <c r="F95" s="25">
        <v>0.00932224</v>
      </c>
      <c r="G95" s="25">
        <v>0.00929937</v>
      </c>
      <c r="I95" s="25">
        <v>1188972</v>
      </c>
      <c r="J95" s="25">
        <v>1034497</v>
      </c>
      <c r="K95" s="25">
        <v>1.1493200000000001</v>
      </c>
      <c r="M95" s="25">
        <v>88347</v>
      </c>
      <c r="N95" s="25">
        <v>21204</v>
      </c>
      <c r="O95" s="25">
        <v>1.00212</v>
      </c>
      <c r="P95" s="25">
        <v>161.922</v>
      </c>
      <c r="Q95" s="25">
        <v>0.586657</v>
      </c>
      <c r="S95" s="25">
        <v>93353</v>
      </c>
      <c r="T95" s="25">
        <v>19372.2</v>
      </c>
      <c r="U95" s="25">
        <v>1.00194</v>
      </c>
      <c r="V95" s="25">
        <v>171.066</v>
      </c>
      <c r="W95" s="25">
        <v>0.605286</v>
      </c>
      <c r="Y95" s="25">
        <v>94980</v>
      </c>
      <c r="Z95" s="25">
        <v>13706.4</v>
      </c>
      <c r="AA95" s="25">
        <v>1.00137</v>
      </c>
      <c r="AB95" s="25">
        <v>173.948</v>
      </c>
      <c r="AC95" s="25">
        <v>0.6109589999999999</v>
      </c>
      <c r="AE95" s="25">
        <v>91865</v>
      </c>
      <c r="AF95" s="25">
        <v>3773.77</v>
      </c>
      <c r="AG95" s="25">
        <v>1.00038</v>
      </c>
      <c r="AH95" s="25">
        <v>168.076</v>
      </c>
      <c r="AI95" s="25">
        <v>0.609186</v>
      </c>
      <c r="AK95" s="25">
        <f t="shared" si="80"/>
        <v>168.75300000000001</v>
      </c>
      <c r="AL95" s="25">
        <f t="shared" si="81"/>
        <v>0.30154975332874173</v>
      </c>
      <c r="AN95" s="25">
        <f t="shared" si="82"/>
        <v>168.3388863396046</v>
      </c>
      <c r="AO95" s="25">
        <f t="shared" si="83"/>
        <v>0.30080976131590464</v>
      </c>
      <c r="AQ95" s="25">
        <v>1</v>
      </c>
      <c r="AR95" s="25">
        <v>0</v>
      </c>
      <c r="AT95" s="25">
        <f t="shared" si="84"/>
        <v>168.3388863396046</v>
      </c>
      <c r="AU95" s="25">
        <f t="shared" si="85"/>
        <v>0.30080976131590464</v>
      </c>
      <c r="AX95" s="25">
        <f t="shared" si="86"/>
        <v>1860.3754491494064</v>
      </c>
      <c r="AY95" s="25">
        <f t="shared" si="87"/>
        <v>11.051370777137672</v>
      </c>
    </row>
    <row r="96" spans="2:51" ht="12.75">
      <c r="B96">
        <v>8529</v>
      </c>
      <c r="C96" s="25">
        <v>594.368</v>
      </c>
      <c r="D96" s="25">
        <v>0.0008240999999999999</v>
      </c>
      <c r="E96" s="25">
        <v>1.04332</v>
      </c>
      <c r="F96" s="25">
        <v>0.00939982</v>
      </c>
      <c r="G96" s="25">
        <v>0.00900957</v>
      </c>
      <c r="I96" s="25">
        <v>1171183</v>
      </c>
      <c r="J96" s="25">
        <v>1012919</v>
      </c>
      <c r="K96" s="25">
        <v>1.15625</v>
      </c>
      <c r="M96" s="25">
        <v>87177</v>
      </c>
      <c r="N96" s="25">
        <v>22196.3</v>
      </c>
      <c r="O96" s="25">
        <v>1.00222</v>
      </c>
      <c r="P96" s="25">
        <v>169.966</v>
      </c>
      <c r="Q96" s="25">
        <v>0.620131</v>
      </c>
      <c r="S96" s="25">
        <v>90998</v>
      </c>
      <c r="T96" s="25">
        <v>20301.8</v>
      </c>
      <c r="U96" s="25">
        <v>1.00203</v>
      </c>
      <c r="V96" s="25">
        <v>177.382</v>
      </c>
      <c r="W96" s="25">
        <v>0.6353719999999999</v>
      </c>
      <c r="Y96" s="25">
        <v>92490</v>
      </c>
      <c r="Z96" s="25">
        <v>14376.1</v>
      </c>
      <c r="AA96" s="25">
        <v>1.00144</v>
      </c>
      <c r="AB96" s="25">
        <v>180.183</v>
      </c>
      <c r="AC96" s="25">
        <v>0.640932</v>
      </c>
      <c r="AE96" s="25">
        <v>89682</v>
      </c>
      <c r="AF96" s="25">
        <v>3964.53</v>
      </c>
      <c r="AG96" s="25">
        <v>1.0004</v>
      </c>
      <c r="AH96" s="25">
        <v>174.531</v>
      </c>
      <c r="AI96" s="25">
        <v>0.6391819999999999</v>
      </c>
      <c r="AK96" s="25">
        <f t="shared" si="80"/>
        <v>175.51549999999997</v>
      </c>
      <c r="AL96" s="25">
        <f t="shared" si="81"/>
        <v>0.31697865595464386</v>
      </c>
      <c r="AN96" s="25">
        <f t="shared" si="82"/>
        <v>168.22786872675687</v>
      </c>
      <c r="AO96" s="25">
        <f t="shared" si="83"/>
        <v>0.30381729091232207</v>
      </c>
      <c r="AQ96" s="25">
        <v>1</v>
      </c>
      <c r="AR96" s="25">
        <v>0</v>
      </c>
      <c r="AT96" s="25">
        <f t="shared" si="84"/>
        <v>168.22786872675687</v>
      </c>
      <c r="AU96" s="25">
        <f t="shared" si="85"/>
        <v>0.30381729091232207</v>
      </c>
      <c r="AX96" s="25">
        <f t="shared" si="86"/>
        <v>1822.5227958837345</v>
      </c>
      <c r="AY96" s="25">
        <f t="shared" si="87"/>
        <v>10.833655622445983</v>
      </c>
    </row>
    <row r="97" spans="2:51" ht="12.75">
      <c r="B97">
        <v>8534</v>
      </c>
      <c r="C97" s="25">
        <v>605.861</v>
      </c>
      <c r="D97" s="25">
        <v>0.0008240999999999999</v>
      </c>
      <c r="E97" s="25">
        <v>1.00769</v>
      </c>
      <c r="F97" s="25">
        <v>0.00933205</v>
      </c>
      <c r="G97" s="25">
        <v>0.009260870000000001</v>
      </c>
      <c r="I97" s="25">
        <v>1162601</v>
      </c>
      <c r="J97" s="25">
        <v>1009238</v>
      </c>
      <c r="K97" s="25">
        <v>1.15196</v>
      </c>
      <c r="M97" s="25">
        <v>86871</v>
      </c>
      <c r="N97" s="25">
        <v>21534.6</v>
      </c>
      <c r="O97" s="25">
        <v>1.00216</v>
      </c>
      <c r="P97" s="25">
        <v>165.529</v>
      </c>
      <c r="Q97" s="25">
        <v>0.605085</v>
      </c>
      <c r="S97" s="25">
        <v>91198</v>
      </c>
      <c r="T97" s="25">
        <v>19750.1</v>
      </c>
      <c r="U97" s="25">
        <v>1.00198</v>
      </c>
      <c r="V97" s="25">
        <v>173.743</v>
      </c>
      <c r="W97" s="25">
        <v>0.621995</v>
      </c>
      <c r="Y97" s="25">
        <v>91658</v>
      </c>
      <c r="Z97" s="25">
        <v>13938.8</v>
      </c>
      <c r="AA97" s="25">
        <v>1.0014</v>
      </c>
      <c r="AB97" s="25">
        <v>174.518</v>
      </c>
      <c r="AC97" s="25">
        <v>0.6234259999999999</v>
      </c>
      <c r="AE97" s="25">
        <v>90373</v>
      </c>
      <c r="AF97" s="25">
        <v>3839.89</v>
      </c>
      <c r="AG97" s="25">
        <v>1.00038</v>
      </c>
      <c r="AH97" s="25">
        <v>171.898</v>
      </c>
      <c r="AI97" s="25">
        <v>0.622477</v>
      </c>
      <c r="AK97" s="25">
        <f t="shared" si="80"/>
        <v>171.422</v>
      </c>
      <c r="AL97" s="25">
        <f t="shared" si="81"/>
        <v>0.30914632763618183</v>
      </c>
      <c r="AN97" s="25">
        <f t="shared" si="82"/>
        <v>170.11382468814813</v>
      </c>
      <c r="AO97" s="25">
        <f t="shared" si="83"/>
        <v>0.30678713457132833</v>
      </c>
      <c r="AQ97" s="25">
        <v>1</v>
      </c>
      <c r="AR97" s="25">
        <v>0</v>
      </c>
      <c r="AT97" s="25">
        <f t="shared" si="84"/>
        <v>170.11382468814813</v>
      </c>
      <c r="AU97" s="25">
        <f t="shared" si="85"/>
        <v>0.30678713457132833</v>
      </c>
      <c r="AX97" s="25">
        <f t="shared" si="86"/>
        <v>1807.4459659472848</v>
      </c>
      <c r="AY97" s="25">
        <f t="shared" si="87"/>
        <v>10.62492110362392</v>
      </c>
    </row>
    <row r="98" spans="2:51" ht="12.75">
      <c r="B98">
        <v>8535</v>
      </c>
      <c r="C98" s="25">
        <v>594.029</v>
      </c>
      <c r="D98" s="25">
        <v>0.0008240999999999999</v>
      </c>
      <c r="E98" s="25">
        <v>1.03856</v>
      </c>
      <c r="F98" s="25">
        <v>0.00939068</v>
      </c>
      <c r="G98" s="25">
        <v>0.00904199</v>
      </c>
      <c r="I98" s="25">
        <v>1173782</v>
      </c>
      <c r="J98" s="25">
        <v>1015007</v>
      </c>
      <c r="K98" s="25">
        <v>1.15643</v>
      </c>
      <c r="M98" s="25">
        <v>86979</v>
      </c>
      <c r="N98" s="25">
        <v>21894.7</v>
      </c>
      <c r="O98" s="25">
        <v>1.00219</v>
      </c>
      <c r="P98" s="25">
        <v>169.698</v>
      </c>
      <c r="Q98" s="25">
        <v>0.61967</v>
      </c>
      <c r="S98" s="25">
        <v>91509</v>
      </c>
      <c r="T98" s="25">
        <v>20037.6</v>
      </c>
      <c r="U98" s="25">
        <v>1.00201</v>
      </c>
      <c r="V98" s="25">
        <v>178.503</v>
      </c>
      <c r="W98" s="25">
        <v>0.6377600000000001</v>
      </c>
      <c r="Y98" s="25">
        <v>92332</v>
      </c>
      <c r="Z98" s="25">
        <v>14166.5</v>
      </c>
      <c r="AA98" s="25">
        <v>1.00142</v>
      </c>
      <c r="AB98" s="25">
        <v>180.003</v>
      </c>
      <c r="AC98" s="25">
        <v>0.640659</v>
      </c>
      <c r="AE98" s="25">
        <v>91932</v>
      </c>
      <c r="AF98" s="25">
        <v>3905.26</v>
      </c>
      <c r="AG98" s="25">
        <v>1.00039</v>
      </c>
      <c r="AH98" s="25">
        <v>179.039</v>
      </c>
      <c r="AI98" s="25">
        <v>0.640129</v>
      </c>
      <c r="AK98" s="25">
        <f t="shared" si="80"/>
        <v>176.81074999999998</v>
      </c>
      <c r="AL98" s="25">
        <f t="shared" si="81"/>
        <v>0.31730681301994607</v>
      </c>
      <c r="AN98" s="25">
        <f t="shared" si="82"/>
        <v>170.246061854876</v>
      </c>
      <c r="AO98" s="25">
        <f t="shared" si="83"/>
        <v>0.30552574046751857</v>
      </c>
      <c r="AQ98" s="25">
        <v>1</v>
      </c>
      <c r="AR98" s="25">
        <v>0</v>
      </c>
      <c r="AT98" s="25">
        <f t="shared" si="84"/>
        <v>170.246061854876</v>
      </c>
      <c r="AU98" s="25">
        <f t="shared" si="85"/>
        <v>0.30552574046751857</v>
      </c>
      <c r="AX98" s="25">
        <f t="shared" si="86"/>
        <v>1823.81785848308</v>
      </c>
      <c r="AY98" s="25">
        <f t="shared" si="87"/>
        <v>10.71283434466619</v>
      </c>
    </row>
    <row r="99" spans="2:51" ht="12.75">
      <c r="B99">
        <v>8540</v>
      </c>
      <c r="C99" s="25">
        <v>601.179</v>
      </c>
      <c r="D99" s="25">
        <v>0.0008240999999999999</v>
      </c>
      <c r="E99" s="25">
        <v>1.01409</v>
      </c>
      <c r="F99" s="25">
        <v>0.0093441</v>
      </c>
      <c r="G99" s="25">
        <v>0.00921425</v>
      </c>
      <c r="I99" s="25">
        <v>1163940</v>
      </c>
      <c r="J99" s="25">
        <v>1009097</v>
      </c>
      <c r="K99" s="25">
        <v>1.15345</v>
      </c>
      <c r="M99" s="25">
        <v>87934</v>
      </c>
      <c r="N99" s="25">
        <v>21409.9</v>
      </c>
      <c r="O99" s="25">
        <v>1.00215</v>
      </c>
      <c r="P99" s="25">
        <v>169.076</v>
      </c>
      <c r="Q99" s="25">
        <v>0.614802</v>
      </c>
      <c r="S99" s="25">
        <v>90772</v>
      </c>
      <c r="T99" s="25">
        <v>19608.8</v>
      </c>
      <c r="U99" s="25">
        <v>1.00196</v>
      </c>
      <c r="V99" s="25">
        <v>174.501</v>
      </c>
      <c r="W99" s="25">
        <v>0.62594</v>
      </c>
      <c r="Y99" s="25">
        <v>91309</v>
      </c>
      <c r="Z99" s="25">
        <v>13860.9</v>
      </c>
      <c r="AA99" s="25">
        <v>1.00139</v>
      </c>
      <c r="AB99" s="25">
        <v>175.432</v>
      </c>
      <c r="AC99" s="25">
        <v>0.627694</v>
      </c>
      <c r="AE99" s="25">
        <v>92074</v>
      </c>
      <c r="AF99" s="25">
        <v>3823.18</v>
      </c>
      <c r="AG99" s="25">
        <v>1.00038</v>
      </c>
      <c r="AH99" s="25">
        <v>176.725</v>
      </c>
      <c r="AI99" s="25">
        <v>0.6277579999999999</v>
      </c>
      <c r="AK99" s="25">
        <f t="shared" si="80"/>
        <v>173.9335</v>
      </c>
      <c r="AL99" s="25">
        <f t="shared" si="81"/>
        <v>0.3120358800486732</v>
      </c>
      <c r="AN99" s="25">
        <f t="shared" si="82"/>
        <v>171.51682789496004</v>
      </c>
      <c r="AO99" s="25">
        <f t="shared" si="83"/>
        <v>0.30770038167092983</v>
      </c>
      <c r="AQ99" s="25">
        <v>1</v>
      </c>
      <c r="AR99" s="25">
        <v>0</v>
      </c>
      <c r="AT99" s="25">
        <f t="shared" si="84"/>
        <v>171.51682789496004</v>
      </c>
      <c r="AU99" s="25">
        <f t="shared" si="85"/>
        <v>0.30770038167092983</v>
      </c>
      <c r="AX99" s="25">
        <f t="shared" si="86"/>
        <v>1811.5514216147217</v>
      </c>
      <c r="AY99" s="25">
        <f t="shared" si="87"/>
        <v>10.561945692723212</v>
      </c>
    </row>
    <row r="100" spans="2:51" ht="12.75">
      <c r="B100">
        <v>8541</v>
      </c>
      <c r="C100" s="25">
        <v>593.688</v>
      </c>
      <c r="D100" s="25">
        <v>0.0008240999999999999</v>
      </c>
      <c r="E100" s="25">
        <v>1.03496</v>
      </c>
      <c r="F100" s="25">
        <v>0.00938377</v>
      </c>
      <c r="G100" s="25">
        <v>0.00906677</v>
      </c>
      <c r="I100" s="25">
        <v>1176662</v>
      </c>
      <c r="J100" s="25">
        <v>1016579</v>
      </c>
      <c r="K100" s="25">
        <v>1.15747</v>
      </c>
      <c r="M100" s="25">
        <v>87372</v>
      </c>
      <c r="N100" s="25">
        <v>21815.5</v>
      </c>
      <c r="O100" s="25">
        <v>1.00219</v>
      </c>
      <c r="P100" s="25">
        <v>170.716</v>
      </c>
      <c r="Q100" s="25">
        <v>0.622091</v>
      </c>
      <c r="S100" s="25">
        <v>92188</v>
      </c>
      <c r="T100" s="25">
        <v>19998.2</v>
      </c>
      <c r="U100" s="25">
        <v>1.002</v>
      </c>
      <c r="V100" s="25">
        <v>180.093</v>
      </c>
      <c r="W100" s="25">
        <v>0.641316</v>
      </c>
      <c r="Y100" s="25">
        <v>93039</v>
      </c>
      <c r="Z100" s="25">
        <v>14103.2</v>
      </c>
      <c r="AA100" s="25">
        <v>1.00141</v>
      </c>
      <c r="AB100" s="25">
        <v>181.648</v>
      </c>
      <c r="AC100" s="25">
        <v>0.644319</v>
      </c>
      <c r="AE100" s="25">
        <v>92404</v>
      </c>
      <c r="AF100" s="25">
        <v>3899.85</v>
      </c>
      <c r="AG100" s="25">
        <v>1.00039</v>
      </c>
      <c r="AH100" s="25">
        <v>180.224</v>
      </c>
      <c r="AI100" s="25">
        <v>0.6436689999999999</v>
      </c>
      <c r="AK100" s="25">
        <f t="shared" si="80"/>
        <v>178.17025</v>
      </c>
      <c r="AL100" s="25">
        <f t="shared" si="81"/>
        <v>0.31895730312408194</v>
      </c>
      <c r="AN100" s="25">
        <f t="shared" si="82"/>
        <v>172.15182229264897</v>
      </c>
      <c r="AO100" s="25">
        <f t="shared" si="83"/>
        <v>0.3081832178287875</v>
      </c>
      <c r="AQ100" s="25">
        <v>1</v>
      </c>
      <c r="AR100" s="25">
        <v>0</v>
      </c>
      <c r="AT100" s="25">
        <f t="shared" si="84"/>
        <v>172.15182229264897</v>
      </c>
      <c r="AU100" s="25">
        <f t="shared" si="85"/>
        <v>0.3081832178287875</v>
      </c>
      <c r="AX100" s="25">
        <f t="shared" si="86"/>
        <v>1812.5652658034148</v>
      </c>
      <c r="AY100" s="25">
        <f t="shared" si="87"/>
        <v>10.528876439786679</v>
      </c>
    </row>
    <row r="101" spans="2:51" ht="12.75">
      <c r="B101">
        <v>8546</v>
      </c>
      <c r="C101" s="25">
        <v>597.185</v>
      </c>
      <c r="D101" s="25">
        <v>0.0008240999999999999</v>
      </c>
      <c r="E101" s="25">
        <v>1.01968</v>
      </c>
      <c r="F101" s="25">
        <v>0.00935467</v>
      </c>
      <c r="G101" s="25">
        <v>0.0091741</v>
      </c>
      <c r="I101" s="25">
        <v>1161840</v>
      </c>
      <c r="J101" s="25">
        <v>1006515</v>
      </c>
      <c r="K101" s="25">
        <v>1.15432</v>
      </c>
      <c r="M101" s="25">
        <v>87542</v>
      </c>
      <c r="N101" s="25">
        <v>21238.4</v>
      </c>
      <c r="O101" s="25">
        <v>1.00213</v>
      </c>
      <c r="P101" s="25">
        <v>169.573</v>
      </c>
      <c r="Q101" s="25">
        <v>0.617892</v>
      </c>
      <c r="S101" s="25">
        <v>90856</v>
      </c>
      <c r="T101" s="25">
        <v>19625.9</v>
      </c>
      <c r="U101" s="25">
        <v>1.00197</v>
      </c>
      <c r="V101" s="25">
        <v>175.964</v>
      </c>
      <c r="W101" s="25">
        <v>0.631038</v>
      </c>
      <c r="Y101" s="25">
        <v>92098</v>
      </c>
      <c r="Z101" s="25">
        <v>13747.9</v>
      </c>
      <c r="AA101" s="25">
        <v>1.00138</v>
      </c>
      <c r="AB101" s="25">
        <v>178.265</v>
      </c>
      <c r="AC101" s="25">
        <v>0.6355879999999999</v>
      </c>
      <c r="AE101" s="25">
        <v>89963</v>
      </c>
      <c r="AF101" s="25">
        <v>3804.76</v>
      </c>
      <c r="AG101" s="25">
        <v>1.00038</v>
      </c>
      <c r="AH101" s="25">
        <v>173.959</v>
      </c>
      <c r="AI101" s="25">
        <v>0.634197</v>
      </c>
      <c r="AK101" s="25">
        <f t="shared" si="80"/>
        <v>174.44025</v>
      </c>
      <c r="AL101" s="25">
        <f t="shared" si="81"/>
        <v>0.31485883956753147</v>
      </c>
      <c r="AN101" s="25">
        <f t="shared" si="82"/>
        <v>171.07352306605995</v>
      </c>
      <c r="AO101" s="25">
        <f t="shared" si="83"/>
        <v>0.3087820096182444</v>
      </c>
      <c r="AQ101" s="25">
        <v>1</v>
      </c>
      <c r="AR101" s="25">
        <v>0</v>
      </c>
      <c r="AT101" s="25">
        <f t="shared" si="84"/>
        <v>171.07352306605995</v>
      </c>
      <c r="AU101" s="25">
        <f t="shared" si="85"/>
        <v>0.3087820096182444</v>
      </c>
      <c r="AX101" s="25">
        <f t="shared" si="86"/>
        <v>1794.2329193790808</v>
      </c>
      <c r="AY101" s="25">
        <f t="shared" si="87"/>
        <v>10.488080722381795</v>
      </c>
    </row>
    <row r="102" spans="2:51" ht="12.75">
      <c r="B102">
        <v>8547</v>
      </c>
      <c r="C102" s="25">
        <v>580.977</v>
      </c>
      <c r="D102" s="25">
        <v>0.0008240999999999999</v>
      </c>
      <c r="E102" s="25">
        <v>1.05551</v>
      </c>
      <c r="F102" s="25">
        <v>0.00942346</v>
      </c>
      <c r="G102" s="25">
        <v>0.008927860000000001</v>
      </c>
      <c r="I102" s="25">
        <v>1170023</v>
      </c>
      <c r="J102" s="25">
        <v>1009377</v>
      </c>
      <c r="K102" s="25">
        <v>1.15915</v>
      </c>
      <c r="M102" s="25">
        <v>87135</v>
      </c>
      <c r="N102" s="25">
        <v>21976.2</v>
      </c>
      <c r="O102" s="25">
        <v>1.0022</v>
      </c>
      <c r="P102" s="25">
        <v>174.233</v>
      </c>
      <c r="Q102" s="25">
        <v>0.6359349999999999</v>
      </c>
      <c r="S102" s="25">
        <v>91154</v>
      </c>
      <c r="T102" s="25">
        <v>20310.9</v>
      </c>
      <c r="U102" s="25">
        <v>1.00204</v>
      </c>
      <c r="V102" s="25">
        <v>182.239</v>
      </c>
      <c r="W102" s="25">
        <v>0.652401</v>
      </c>
      <c r="Y102" s="25">
        <v>92563</v>
      </c>
      <c r="Z102" s="25">
        <v>14222.7</v>
      </c>
      <c r="AA102" s="25">
        <v>1.00142</v>
      </c>
      <c r="AB102" s="25">
        <v>184.943</v>
      </c>
      <c r="AC102" s="25">
        <v>0.657754</v>
      </c>
      <c r="AE102" s="25">
        <v>91804</v>
      </c>
      <c r="AF102" s="25">
        <v>3938.07</v>
      </c>
      <c r="AG102" s="25">
        <v>1.00039</v>
      </c>
      <c r="AH102" s="25">
        <v>183.238</v>
      </c>
      <c r="AI102" s="25">
        <v>0.657022</v>
      </c>
      <c r="AK102" s="25">
        <f t="shared" si="80"/>
        <v>181.16325</v>
      </c>
      <c r="AL102" s="25">
        <f t="shared" si="81"/>
        <v>0.3254188283990725</v>
      </c>
      <c r="AN102" s="25">
        <f t="shared" si="82"/>
        <v>171.63574954287503</v>
      </c>
      <c r="AO102" s="25">
        <f t="shared" si="83"/>
        <v>0.3083048274285156</v>
      </c>
      <c r="AQ102" s="25">
        <v>1</v>
      </c>
      <c r="AR102" s="25">
        <v>0</v>
      </c>
      <c r="AT102" s="25">
        <f t="shared" si="84"/>
        <v>171.63574954287503</v>
      </c>
      <c r="AU102" s="25">
        <f t="shared" si="85"/>
        <v>0.3083048274285156</v>
      </c>
      <c r="AX102" s="25">
        <f t="shared" si="86"/>
        <v>1805.706249165622</v>
      </c>
      <c r="AY102" s="25">
        <f t="shared" si="87"/>
        <v>10.520571931982925</v>
      </c>
    </row>
    <row r="103" spans="3:51" s="32" customFormat="1" ht="12.75">
      <c r="C103" s="34"/>
      <c r="D103" s="34"/>
      <c r="E103" s="34"/>
      <c r="F103" s="34" t="s">
        <v>77</v>
      </c>
      <c r="G103" s="34">
        <f>AVERAGE(G85:G102)</f>
        <v>0.009101933333333333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 t="s">
        <v>78</v>
      </c>
      <c r="AR103" s="34"/>
      <c r="AS103" s="34"/>
      <c r="AT103" s="34">
        <f>SUM(AX85:AX102)/SUM(AY85:AY102)</f>
        <v>169.7615354304711</v>
      </c>
      <c r="AU103" s="34">
        <f>1/SQRT(SUM(AY85:AY102))</f>
        <v>0.07229657485365548</v>
      </c>
      <c r="AV103" s="34"/>
      <c r="AW103" s="34"/>
      <c r="AX103" s="34"/>
      <c r="AY103" s="34"/>
    </row>
    <row r="110" spans="3:51" ht="82.5">
      <c r="C110" s="36" t="s">
        <v>22</v>
      </c>
      <c r="D110" s="36" t="s">
        <v>79</v>
      </c>
      <c r="E110" s="36" t="s">
        <v>80</v>
      </c>
      <c r="F110" s="36" t="s">
        <v>81</v>
      </c>
      <c r="G110" s="36" t="s">
        <v>82</v>
      </c>
      <c r="H110" s="36" t="s">
        <v>74</v>
      </c>
      <c r="I110" s="36" t="s">
        <v>83</v>
      </c>
      <c r="J110" s="36" t="s">
        <v>84</v>
      </c>
      <c r="K110" s="36" t="s">
        <v>85</v>
      </c>
      <c r="L110" s="36" t="s">
        <v>86</v>
      </c>
      <c r="M110" s="37" t="s">
        <v>87</v>
      </c>
      <c r="N110" s="37" t="s">
        <v>88</v>
      </c>
      <c r="AV110"/>
      <c r="AW110"/>
      <c r="AX110"/>
      <c r="AY110"/>
    </row>
    <row r="111" spans="3:51" ht="12.75">
      <c r="C111" s="40" t="s">
        <v>89</v>
      </c>
      <c r="D111" s="40" t="s">
        <v>90</v>
      </c>
      <c r="E111" s="40" t="s">
        <v>91</v>
      </c>
      <c r="F111" s="40" t="s">
        <v>92</v>
      </c>
      <c r="G111" s="40" t="s">
        <v>93</v>
      </c>
      <c r="H111" s="40" t="s">
        <v>94</v>
      </c>
      <c r="I111" s="40" t="s">
        <v>95</v>
      </c>
      <c r="J111" s="40" t="s">
        <v>103</v>
      </c>
      <c r="K111" s="40" t="s">
        <v>97</v>
      </c>
      <c r="L111" s="40" t="s">
        <v>98</v>
      </c>
      <c r="M111" s="41" t="s">
        <v>99</v>
      </c>
      <c r="N111" s="41" t="s">
        <v>100</v>
      </c>
      <c r="AV111"/>
      <c r="AW111"/>
      <c r="AX111"/>
      <c r="AY111"/>
    </row>
    <row r="112" spans="3:51" ht="12.75">
      <c r="C112" s="40"/>
      <c r="D112" s="40">
        <v>15</v>
      </c>
      <c r="E112" s="40">
        <v>1000</v>
      </c>
      <c r="F112" s="43">
        <v>943.7</v>
      </c>
      <c r="G112" s="43">
        <v>59.8</v>
      </c>
      <c r="H112" s="40">
        <f>AT17</f>
        <v>168.7190588211058</v>
      </c>
      <c r="I112" s="40">
        <f>AU17</f>
        <v>0.13130040723729441</v>
      </c>
      <c r="J112" s="40">
        <f>G17</f>
        <v>0.008962995000000001</v>
      </c>
      <c r="K112" s="40">
        <v>0.014700000000000001</v>
      </c>
      <c r="L112" s="40">
        <f aca="true" t="shared" si="88" ref="L112:L122">H112*SQRT((I112/H112)^2+J112^2+K112^2)</f>
        <v>2.9078028837030203</v>
      </c>
      <c r="M112" s="47">
        <v>33.99201560098266</v>
      </c>
      <c r="N112" s="47">
        <v>0.0858099339260217</v>
      </c>
      <c r="AV112"/>
      <c r="AW112"/>
      <c r="AX112"/>
      <c r="AY112"/>
    </row>
    <row r="113" spans="3:51" ht="12.75">
      <c r="C113" s="40" t="s">
        <v>11</v>
      </c>
      <c r="D113" s="40">
        <v>3</v>
      </c>
      <c r="E113" s="40">
        <v>870</v>
      </c>
      <c r="F113" s="43">
        <v>836.8</v>
      </c>
      <c r="G113" s="43">
        <v>44.2</v>
      </c>
      <c r="H113" s="40">
        <f>AT47</f>
        <v>144.1145821793541</v>
      </c>
      <c r="I113" s="40">
        <f>AU47</f>
        <v>0.12333284549020235</v>
      </c>
      <c r="J113" s="40">
        <f>G47</f>
        <v>0.009102955</v>
      </c>
      <c r="K113" s="40">
        <v>0.014700000000000001</v>
      </c>
      <c r="L113" s="40">
        <f t="shared" si="88"/>
        <v>2.4948318731634016</v>
      </c>
      <c r="M113" s="47">
        <v>35.027650485373506</v>
      </c>
      <c r="N113" s="47">
        <v>0.1051563365950429</v>
      </c>
      <c r="AV113"/>
      <c r="AW113"/>
      <c r="AX113"/>
      <c r="AY113"/>
    </row>
    <row r="114" spans="3:51" ht="12.75">
      <c r="C114" s="40" t="s">
        <v>11</v>
      </c>
      <c r="D114" s="40">
        <v>4</v>
      </c>
      <c r="E114" s="40">
        <v>750</v>
      </c>
      <c r="F114" s="43">
        <v>774.6</v>
      </c>
      <c r="G114" s="43">
        <v>41.9</v>
      </c>
      <c r="H114" s="40">
        <f>AT61</f>
        <v>122.68786617945763</v>
      </c>
      <c r="I114" s="40">
        <f>AU61</f>
        <v>0.1075969212160592</v>
      </c>
      <c r="J114" s="40">
        <f>G61</f>
        <v>0.009075602500000002</v>
      </c>
      <c r="K114" s="40">
        <v>0.014700000000000001</v>
      </c>
      <c r="L114" s="40">
        <f t="shared" si="88"/>
        <v>2.122272018297276</v>
      </c>
      <c r="M114" s="47">
        <v>35.89131165002856</v>
      </c>
      <c r="N114" s="47">
        <v>0.10733940052674983</v>
      </c>
      <c r="AV114"/>
      <c r="AW114"/>
      <c r="AX114"/>
      <c r="AY114"/>
    </row>
    <row r="115" spans="3:51" ht="12.75">
      <c r="C115" s="40" t="s">
        <v>11</v>
      </c>
      <c r="D115" s="40">
        <v>2</v>
      </c>
      <c r="E115" s="40">
        <v>625</v>
      </c>
      <c r="F115" s="43">
        <v>561.2</v>
      </c>
      <c r="G115" s="43">
        <v>31</v>
      </c>
      <c r="H115" s="40">
        <f>AT24</f>
        <v>88.2638370044698</v>
      </c>
      <c r="I115" s="40">
        <f>AU24</f>
        <v>0.0735621367877417</v>
      </c>
      <c r="J115" s="40">
        <f>G24</f>
        <v>0.008978014999999999</v>
      </c>
      <c r="K115" s="40">
        <v>0.014700000000000001</v>
      </c>
      <c r="L115" s="40">
        <f t="shared" si="88"/>
        <v>1.5221081842038617</v>
      </c>
      <c r="M115" s="47">
        <v>37.19255297781615</v>
      </c>
      <c r="N115" s="47">
        <v>0.08925539738229035</v>
      </c>
      <c r="AV115"/>
      <c r="AW115"/>
      <c r="AX115"/>
      <c r="AY115"/>
    </row>
    <row r="116" spans="3:51" ht="12.75">
      <c r="C116" s="40" t="s">
        <v>11</v>
      </c>
      <c r="D116" s="40">
        <v>5</v>
      </c>
      <c r="E116" s="40">
        <v>500</v>
      </c>
      <c r="F116" s="43">
        <v>482</v>
      </c>
      <c r="G116" s="43">
        <v>27.7</v>
      </c>
      <c r="H116" s="40">
        <f>AT68</f>
        <v>66.32221160512353</v>
      </c>
      <c r="I116" s="40">
        <f>AU68</f>
        <v>0.05974747972513239</v>
      </c>
      <c r="J116" s="40">
        <f>G68</f>
        <v>0.009166714999999999</v>
      </c>
      <c r="K116" s="40">
        <v>0.014700000000000001</v>
      </c>
      <c r="L116" s="40">
        <f t="shared" si="88"/>
        <v>1.1505139921906107</v>
      </c>
      <c r="M116" s="47">
        <v>38.71720652139993</v>
      </c>
      <c r="N116" s="47">
        <v>0.10891194481687422</v>
      </c>
      <c r="AV116"/>
      <c r="AW116"/>
      <c r="AX116"/>
      <c r="AY116"/>
    </row>
    <row r="117" spans="3:51" ht="12.75">
      <c r="C117" s="40" t="s">
        <v>11</v>
      </c>
      <c r="D117" s="40">
        <v>14</v>
      </c>
      <c r="E117" s="40">
        <v>350</v>
      </c>
      <c r="F117" s="43">
        <v>389.4</v>
      </c>
      <c r="G117" s="43">
        <v>22.1</v>
      </c>
      <c r="H117" s="40">
        <f>AT40</f>
        <v>55.02975912338939</v>
      </c>
      <c r="I117" s="40">
        <f>AU40</f>
        <v>0.050354940145322956</v>
      </c>
      <c r="J117" s="40">
        <f>G40</f>
        <v>0.0091857325</v>
      </c>
      <c r="K117" s="40">
        <v>0.014700000000000001</v>
      </c>
      <c r="L117" s="40">
        <f t="shared" si="88"/>
        <v>0.9552142193485542</v>
      </c>
      <c r="M117" s="47">
        <v>39.190197464444466</v>
      </c>
      <c r="N117" s="47">
        <v>0.11069649219430365</v>
      </c>
      <c r="AV117"/>
      <c r="AW117"/>
      <c r="AX117"/>
      <c r="AY117"/>
    </row>
    <row r="118" spans="3:51" ht="12.75">
      <c r="C118" s="40" t="s">
        <v>11</v>
      </c>
      <c r="D118" s="40">
        <v>8</v>
      </c>
      <c r="E118" s="40">
        <v>350</v>
      </c>
      <c r="F118" s="43">
        <v>389.4</v>
      </c>
      <c r="G118" s="43">
        <v>22.1</v>
      </c>
      <c r="H118" s="40">
        <f>AT82</f>
        <v>57.248448399941076</v>
      </c>
      <c r="I118" s="40">
        <f>AU82</f>
        <v>0.05204954754080495</v>
      </c>
      <c r="J118" s="40">
        <f>G82</f>
        <v>0.0091143175</v>
      </c>
      <c r="K118" s="40">
        <v>0.014700000000000001</v>
      </c>
      <c r="L118" s="40">
        <f t="shared" si="88"/>
        <v>0.9915513971505374</v>
      </c>
      <c r="M118" s="47">
        <v>39.45560057606013</v>
      </c>
      <c r="N118" s="47">
        <v>0.10994189145152272</v>
      </c>
      <c r="AV118"/>
      <c r="AW118"/>
      <c r="AX118"/>
      <c r="AY118"/>
    </row>
    <row r="119" spans="3:51" ht="12.75">
      <c r="C119" s="40" t="s">
        <v>18</v>
      </c>
      <c r="D119" s="40">
        <v>1</v>
      </c>
      <c r="E119" s="40">
        <v>225</v>
      </c>
      <c r="F119" s="43">
        <v>215.2</v>
      </c>
      <c r="G119" s="43">
        <v>11.7</v>
      </c>
      <c r="H119" s="40">
        <f>AT54</f>
        <v>31.93894702732996</v>
      </c>
      <c r="I119" s="40">
        <f>AU54</f>
        <v>0.02915019159960382</v>
      </c>
      <c r="J119" s="40">
        <f>G54</f>
        <v>0.0090964675</v>
      </c>
      <c r="K119" s="40">
        <v>0.014700000000000001</v>
      </c>
      <c r="L119" s="40">
        <f t="shared" si="88"/>
        <v>0.5528932610092113</v>
      </c>
      <c r="M119" s="47">
        <v>40.93389515254829</v>
      </c>
      <c r="N119" s="47">
        <v>0.10957259222336789</v>
      </c>
      <c r="AV119"/>
      <c r="AW119"/>
      <c r="AX119"/>
      <c r="AY119"/>
    </row>
    <row r="120" spans="3:51" ht="12.75">
      <c r="C120" s="40" t="s">
        <v>18</v>
      </c>
      <c r="D120" s="40">
        <v>12</v>
      </c>
      <c r="E120" s="40">
        <v>50</v>
      </c>
      <c r="F120" s="44">
        <v>50</v>
      </c>
      <c r="G120" s="44">
        <v>5</v>
      </c>
      <c r="H120" s="40">
        <f>AT75</f>
        <v>6.813448063769747</v>
      </c>
      <c r="I120" s="40">
        <f>AU75</f>
        <v>0.006942263403499419</v>
      </c>
      <c r="J120" s="40">
        <f>G75</f>
        <v>0.0049933124999999995</v>
      </c>
      <c r="K120" s="40">
        <v>0.014700000000000001</v>
      </c>
      <c r="L120" s="40">
        <f t="shared" si="88"/>
        <v>0.10600580922613502</v>
      </c>
      <c r="M120" s="47">
        <v>43.447582666262036</v>
      </c>
      <c r="N120" s="47">
        <v>0.12232250240239124</v>
      </c>
      <c r="AV120"/>
      <c r="AW120"/>
      <c r="AX120"/>
      <c r="AY120"/>
    </row>
    <row r="121" spans="3:51" ht="12.75">
      <c r="C121" s="40" t="s">
        <v>18</v>
      </c>
      <c r="D121" s="40">
        <v>13</v>
      </c>
      <c r="E121" s="40">
        <v>50</v>
      </c>
      <c r="F121" s="43">
        <v>52</v>
      </c>
      <c r="G121" s="43">
        <v>4.7</v>
      </c>
      <c r="H121" s="40">
        <f>AT33</f>
        <v>6.867114112335701</v>
      </c>
      <c r="I121" s="40">
        <f>AU33</f>
        <v>0.007105504046255718</v>
      </c>
      <c r="J121" s="40">
        <f>G33</f>
        <v>0.005000296666666667</v>
      </c>
      <c r="K121" s="40">
        <v>0.014700000000000001</v>
      </c>
      <c r="L121" s="40">
        <f t="shared" si="88"/>
        <v>0.10686332858701442</v>
      </c>
      <c r="M121" s="47">
        <v>43.470577049574885</v>
      </c>
      <c r="N121" s="47">
        <v>0.12095439436861828</v>
      </c>
      <c r="AV121"/>
      <c r="AW121"/>
      <c r="AX121"/>
      <c r="AY121"/>
    </row>
    <row r="122" spans="3:51" ht="12.75">
      <c r="C122" s="40" t="s">
        <v>18</v>
      </c>
      <c r="D122" s="40">
        <v>15</v>
      </c>
      <c r="E122" s="40">
        <v>1000</v>
      </c>
      <c r="F122" s="43">
        <v>943.7</v>
      </c>
      <c r="G122" s="43">
        <v>59.8</v>
      </c>
      <c r="H122" s="40">
        <f>AT103</f>
        <v>169.7615354304711</v>
      </c>
      <c r="I122" s="40">
        <f>AU103</f>
        <v>0.07229657485365548</v>
      </c>
      <c r="J122" s="40">
        <f>G103</f>
        <v>0.009101933333333333</v>
      </c>
      <c r="K122" s="40">
        <v>0.014700000000000001</v>
      </c>
      <c r="L122" s="40">
        <f t="shared" si="88"/>
        <v>2.936023457496482</v>
      </c>
      <c r="M122" s="47">
        <v>34.03677717642232</v>
      </c>
      <c r="N122" s="47">
        <v>0.05222266237001883</v>
      </c>
      <c r="AV122"/>
      <c r="AW122"/>
      <c r="AX122"/>
      <c r="AY122"/>
    </row>
    <row r="123" spans="3:51" ht="12.75">
      <c r="C123" s="40" t="s">
        <v>11</v>
      </c>
      <c r="AV123"/>
      <c r="AW123"/>
      <c r="AX123"/>
      <c r="AY12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1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15.8515625" style="0" customWidth="1"/>
    <col min="2" max="16384" width="11.57421875" style="0" customWidth="1"/>
  </cols>
  <sheetData>
    <row r="1" ht="12.75">
      <c r="A1" s="1">
        <v>42741</v>
      </c>
    </row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7" spans="3:48" s="48" customFormat="1" ht="12.75">
      <c r="C7" s="48" t="s">
        <v>104</v>
      </c>
      <c r="D7" s="48" t="s">
        <v>43</v>
      </c>
      <c r="G7" s="48" t="s">
        <v>104</v>
      </c>
      <c r="H7" s="48" t="s">
        <v>44</v>
      </c>
      <c r="K7" s="48" t="s">
        <v>104</v>
      </c>
      <c r="L7" s="48" t="s">
        <v>45</v>
      </c>
      <c r="O7" s="48" t="s">
        <v>104</v>
      </c>
      <c r="P7" s="48" t="s">
        <v>46</v>
      </c>
      <c r="S7" s="48" t="s">
        <v>105</v>
      </c>
      <c r="T7" s="48" t="s">
        <v>43</v>
      </c>
      <c r="W7" s="48" t="s">
        <v>105</v>
      </c>
      <c r="X7" s="48" t="s">
        <v>44</v>
      </c>
      <c r="AA7" s="48" t="s">
        <v>105</v>
      </c>
      <c r="AB7" s="48" t="s">
        <v>45</v>
      </c>
      <c r="AE7" s="48" t="s">
        <v>105</v>
      </c>
      <c r="AF7" s="48" t="s">
        <v>46</v>
      </c>
      <c r="AI7" s="48" t="s">
        <v>106</v>
      </c>
      <c r="AJ7" s="48" t="s">
        <v>43</v>
      </c>
      <c r="AM7" s="48" t="s">
        <v>106</v>
      </c>
      <c r="AN7" s="48" t="s">
        <v>44</v>
      </c>
      <c r="AQ7" s="48" t="s">
        <v>106</v>
      </c>
      <c r="AR7" s="48" t="s">
        <v>45</v>
      </c>
      <c r="AU7" s="48" t="s">
        <v>106</v>
      </c>
      <c r="AV7" s="48" t="s">
        <v>46</v>
      </c>
    </row>
    <row r="8" spans="1:50" s="49" customFormat="1" ht="12.75">
      <c r="A8" s="49" t="s">
        <v>107</v>
      </c>
      <c r="B8" s="49" t="s">
        <v>4</v>
      </c>
      <c r="C8" s="49" t="s">
        <v>108</v>
      </c>
      <c r="D8" s="49" t="s">
        <v>6</v>
      </c>
      <c r="E8" s="49" t="s">
        <v>109</v>
      </c>
      <c r="F8" s="49" t="s">
        <v>6</v>
      </c>
      <c r="G8" s="49" t="s">
        <v>108</v>
      </c>
      <c r="H8" s="49" t="s">
        <v>6</v>
      </c>
      <c r="I8" s="49" t="s">
        <v>109</v>
      </c>
      <c r="J8" s="49" t="s">
        <v>6</v>
      </c>
      <c r="K8" s="49" t="s">
        <v>108</v>
      </c>
      <c r="L8" s="49" t="s">
        <v>6</v>
      </c>
      <c r="M8" s="49" t="s">
        <v>109</v>
      </c>
      <c r="N8" s="49" t="s">
        <v>6</v>
      </c>
      <c r="O8" s="49" t="s">
        <v>108</v>
      </c>
      <c r="P8" s="49" t="s">
        <v>6</v>
      </c>
      <c r="Q8" s="49" t="s">
        <v>109</v>
      </c>
      <c r="R8" s="49" t="s">
        <v>6</v>
      </c>
      <c r="S8" s="49" t="s">
        <v>108</v>
      </c>
      <c r="T8" s="49" t="s">
        <v>6</v>
      </c>
      <c r="U8" s="49" t="s">
        <v>109</v>
      </c>
      <c r="V8" s="49" t="s">
        <v>6</v>
      </c>
      <c r="W8" s="49" t="s">
        <v>108</v>
      </c>
      <c r="X8" s="49" t="s">
        <v>6</v>
      </c>
      <c r="Y8" s="49" t="s">
        <v>109</v>
      </c>
      <c r="Z8" s="49" t="s">
        <v>6</v>
      </c>
      <c r="AA8" s="49" t="s">
        <v>108</v>
      </c>
      <c r="AB8" s="49" t="s">
        <v>6</v>
      </c>
      <c r="AC8" s="49" t="s">
        <v>109</v>
      </c>
      <c r="AD8" s="49" t="s">
        <v>6</v>
      </c>
      <c r="AE8" s="49" t="s">
        <v>108</v>
      </c>
      <c r="AF8" s="49" t="s">
        <v>6</v>
      </c>
      <c r="AG8" s="49" t="s">
        <v>109</v>
      </c>
      <c r="AH8" s="49" t="s">
        <v>6</v>
      </c>
      <c r="AI8" s="49" t="s">
        <v>27</v>
      </c>
      <c r="AJ8" s="49" t="s">
        <v>28</v>
      </c>
      <c r="AK8" s="49" t="s">
        <v>110</v>
      </c>
      <c r="AL8" s="49" t="s">
        <v>111</v>
      </c>
      <c r="AM8" s="49" t="s">
        <v>27</v>
      </c>
      <c r="AN8" s="49" t="s">
        <v>28</v>
      </c>
      <c r="AO8" s="49" t="s">
        <v>110</v>
      </c>
      <c r="AP8" s="49" t="s">
        <v>111</v>
      </c>
      <c r="AQ8" s="49" t="s">
        <v>27</v>
      </c>
      <c r="AR8" s="49" t="s">
        <v>28</v>
      </c>
      <c r="AS8" s="49" t="s">
        <v>110</v>
      </c>
      <c r="AT8" s="49" t="s">
        <v>111</v>
      </c>
      <c r="AU8" s="49" t="s">
        <v>27</v>
      </c>
      <c r="AV8" s="49" t="s">
        <v>28</v>
      </c>
      <c r="AW8" s="49" t="s">
        <v>110</v>
      </c>
      <c r="AX8" s="49" t="s">
        <v>111</v>
      </c>
    </row>
    <row r="9" spans="1:34" ht="12.75">
      <c r="A9" s="5">
        <v>1000</v>
      </c>
      <c r="B9" s="5">
        <v>7999</v>
      </c>
      <c r="C9">
        <v>53.7626</v>
      </c>
      <c r="D9">
        <v>0.000792281</v>
      </c>
      <c r="E9">
        <v>0.365699</v>
      </c>
      <c r="F9">
        <v>0.000577859</v>
      </c>
      <c r="G9">
        <v>53.2324</v>
      </c>
      <c r="H9">
        <v>0.0008326760000000001</v>
      </c>
      <c r="I9">
        <v>0.370035</v>
      </c>
      <c r="J9">
        <v>0.000559676</v>
      </c>
      <c r="K9">
        <v>52.6215</v>
      </c>
      <c r="L9">
        <v>0.0008129470000000001</v>
      </c>
      <c r="M9">
        <v>0.36966699999999997</v>
      </c>
      <c r="N9">
        <v>0.0005548440000000001</v>
      </c>
      <c r="O9">
        <v>51.2704</v>
      </c>
      <c r="P9">
        <v>0.000755248</v>
      </c>
      <c r="Q9">
        <v>0.34505199999999997</v>
      </c>
      <c r="R9">
        <v>0.000455807</v>
      </c>
      <c r="S9">
        <v>8242.29</v>
      </c>
      <c r="T9">
        <v>0.9882019999999999</v>
      </c>
      <c r="U9">
        <v>207.977</v>
      </c>
      <c r="V9">
        <v>0.7259479999999999</v>
      </c>
      <c r="W9">
        <v>8294.55</v>
      </c>
      <c r="X9">
        <v>2.74309</v>
      </c>
      <c r="Y9">
        <v>379.403</v>
      </c>
      <c r="Z9">
        <v>2.51132</v>
      </c>
      <c r="AA9">
        <v>8329.02</v>
      </c>
      <c r="AB9">
        <v>1.13503</v>
      </c>
      <c r="AC9">
        <v>262.968</v>
      </c>
      <c r="AD9">
        <v>0.9344359999999999</v>
      </c>
      <c r="AE9">
        <v>8244.15</v>
      </c>
      <c r="AF9">
        <v>1.19513</v>
      </c>
      <c r="AG9">
        <v>229.798</v>
      </c>
      <c r="AH9">
        <v>0.8467779999999999</v>
      </c>
    </row>
    <row r="10" spans="1:34" ht="12.75">
      <c r="A10" s="5" t="s">
        <v>10</v>
      </c>
      <c r="B10" s="5">
        <v>8000</v>
      </c>
      <c r="C10">
        <v>53.7455</v>
      </c>
      <c r="D10">
        <v>0.000827142</v>
      </c>
      <c r="E10">
        <v>0.361549</v>
      </c>
      <c r="F10">
        <v>0.0006122300000000001</v>
      </c>
      <c r="G10">
        <v>53.2156</v>
      </c>
      <c r="H10">
        <v>0.0008735450000000001</v>
      </c>
      <c r="I10">
        <v>0.365268</v>
      </c>
      <c r="J10">
        <v>0.0005834400000000001</v>
      </c>
      <c r="K10">
        <v>52.5995</v>
      </c>
      <c r="L10">
        <v>0.0008584080000000001</v>
      </c>
      <c r="M10">
        <v>0.36794499999999997</v>
      </c>
      <c r="N10">
        <v>0.00059394</v>
      </c>
      <c r="O10">
        <v>51.2544</v>
      </c>
      <c r="P10">
        <v>0.000792743</v>
      </c>
      <c r="Q10">
        <v>0.345485</v>
      </c>
      <c r="R10">
        <v>0.0005098370000000001</v>
      </c>
      <c r="S10">
        <v>8250.81</v>
      </c>
      <c r="T10">
        <v>1.02843</v>
      </c>
      <c r="U10">
        <v>208.773</v>
      </c>
      <c r="V10">
        <v>0.760701</v>
      </c>
      <c r="W10">
        <v>8297.67</v>
      </c>
      <c r="X10">
        <v>2.9147</v>
      </c>
      <c r="Y10">
        <v>380.614</v>
      </c>
      <c r="Z10">
        <v>2.68816</v>
      </c>
      <c r="AA10">
        <v>8330.68</v>
      </c>
      <c r="AB10">
        <v>1.21808</v>
      </c>
      <c r="AC10">
        <v>264.936</v>
      </c>
      <c r="AD10">
        <v>0.9980939999999999</v>
      </c>
      <c r="AE10">
        <v>8250.07</v>
      </c>
      <c r="AF10">
        <v>1.23779</v>
      </c>
      <c r="AG10">
        <v>229.779</v>
      </c>
      <c r="AH10">
        <v>0.8780049999999999</v>
      </c>
    </row>
    <row r="11" spans="1:34" ht="12.75">
      <c r="A11" s="5" t="s">
        <v>11</v>
      </c>
      <c r="B11" s="5">
        <v>8001</v>
      </c>
      <c r="C11">
        <v>53.7366</v>
      </c>
      <c r="D11">
        <v>0.00081399</v>
      </c>
      <c r="E11">
        <v>0.357205</v>
      </c>
      <c r="F11">
        <v>0.000601059</v>
      </c>
      <c r="G11">
        <v>53.2048</v>
      </c>
      <c r="H11">
        <v>0.000863487</v>
      </c>
      <c r="I11">
        <v>0.362726</v>
      </c>
      <c r="J11">
        <v>0.000584454</v>
      </c>
      <c r="K11">
        <v>52.5952</v>
      </c>
      <c r="L11">
        <v>0.0008452840000000001</v>
      </c>
      <c r="M11">
        <v>0.362531</v>
      </c>
      <c r="N11">
        <v>0.000575513</v>
      </c>
      <c r="O11">
        <v>51.2422</v>
      </c>
      <c r="P11">
        <v>0.000781373</v>
      </c>
      <c r="Q11">
        <v>0.341839</v>
      </c>
      <c r="R11">
        <v>0.0004993230000000001</v>
      </c>
      <c r="S11">
        <v>8248.77</v>
      </c>
      <c r="T11">
        <v>1.0361</v>
      </c>
      <c r="U11">
        <v>209.662</v>
      </c>
      <c r="V11">
        <v>0.761892</v>
      </c>
      <c r="W11">
        <v>8292.5</v>
      </c>
      <c r="X11">
        <v>2.95095</v>
      </c>
      <c r="Y11">
        <v>381.713</v>
      </c>
      <c r="Z11">
        <v>2.68945</v>
      </c>
      <c r="AA11">
        <v>8327.92</v>
      </c>
      <c r="AB11">
        <v>1.22406</v>
      </c>
      <c r="AC11">
        <v>264.85</v>
      </c>
      <c r="AD11">
        <v>0.9972439999999999</v>
      </c>
      <c r="AE11">
        <v>8242.87</v>
      </c>
      <c r="AF11">
        <v>1.25631</v>
      </c>
      <c r="AG11">
        <v>228.573</v>
      </c>
      <c r="AH11">
        <v>0.884529</v>
      </c>
    </row>
    <row r="12" spans="1:34" ht="12.75">
      <c r="A12" s="5"/>
      <c r="B12" s="5">
        <v>8002</v>
      </c>
      <c r="C12">
        <v>53.7445</v>
      </c>
      <c r="D12">
        <v>0.000819426</v>
      </c>
      <c r="E12">
        <v>0.356211</v>
      </c>
      <c r="F12">
        <v>0.0006047450000000001</v>
      </c>
      <c r="G12">
        <v>53.2157</v>
      </c>
      <c r="H12">
        <v>0.000870585</v>
      </c>
      <c r="I12">
        <v>0.36223099999999997</v>
      </c>
      <c r="J12">
        <v>0.000589915</v>
      </c>
      <c r="K12">
        <v>52.6001</v>
      </c>
      <c r="L12">
        <v>0.0008467720000000001</v>
      </c>
      <c r="M12">
        <v>0.36133099999999996</v>
      </c>
      <c r="N12">
        <v>0.000584973</v>
      </c>
      <c r="O12">
        <v>51.2585</v>
      </c>
      <c r="P12">
        <v>0.000784513</v>
      </c>
      <c r="Q12">
        <v>0.33929000000000004</v>
      </c>
      <c r="R12">
        <v>0.000480276</v>
      </c>
      <c r="S12">
        <v>8254.88</v>
      </c>
      <c r="T12">
        <v>1.03266</v>
      </c>
      <c r="U12">
        <v>210.66</v>
      </c>
      <c r="V12">
        <v>0.761882</v>
      </c>
      <c r="W12">
        <v>8295.77</v>
      </c>
      <c r="X12">
        <v>2.99219</v>
      </c>
      <c r="Y12">
        <v>383.946</v>
      </c>
      <c r="Z12">
        <v>2.75897</v>
      </c>
      <c r="AA12">
        <v>8330.28</v>
      </c>
      <c r="AB12">
        <v>1.22587</v>
      </c>
      <c r="AC12">
        <v>265.056</v>
      </c>
      <c r="AD12">
        <v>1.01147</v>
      </c>
      <c r="AE12">
        <v>8249.65</v>
      </c>
      <c r="AF12">
        <v>1.2473</v>
      </c>
      <c r="AG12">
        <v>229.915</v>
      </c>
      <c r="AH12">
        <v>0.8864529999999999</v>
      </c>
    </row>
    <row r="13" spans="1:34" ht="12.75">
      <c r="A13" s="5"/>
      <c r="B13" s="5">
        <v>8003</v>
      </c>
      <c r="C13">
        <v>53.7549</v>
      </c>
      <c r="D13">
        <v>0.0008129610000000001</v>
      </c>
      <c r="E13">
        <v>0.355802</v>
      </c>
      <c r="F13">
        <v>0.000598676</v>
      </c>
      <c r="G13">
        <v>53.2251</v>
      </c>
      <c r="H13">
        <v>0.000859274</v>
      </c>
      <c r="I13">
        <v>0.361096</v>
      </c>
      <c r="J13">
        <v>0.000579589</v>
      </c>
      <c r="K13">
        <v>52.6152</v>
      </c>
      <c r="L13">
        <v>0.000841645</v>
      </c>
      <c r="M13">
        <v>0.35995099999999997</v>
      </c>
      <c r="N13">
        <v>0.0005713430000000001</v>
      </c>
      <c r="O13">
        <v>51.2615</v>
      </c>
      <c r="P13">
        <v>0.000780988</v>
      </c>
      <c r="Q13">
        <v>0.33954799999999996</v>
      </c>
      <c r="R13">
        <v>0.000489683</v>
      </c>
      <c r="S13">
        <v>8251.26</v>
      </c>
      <c r="T13">
        <v>1.02932</v>
      </c>
      <c r="U13">
        <v>209.403</v>
      </c>
      <c r="V13">
        <v>0.754166</v>
      </c>
      <c r="W13">
        <v>8297.43</v>
      </c>
      <c r="X13">
        <v>2.9317</v>
      </c>
      <c r="Y13">
        <v>383.96</v>
      </c>
      <c r="Z13">
        <v>2.71707</v>
      </c>
      <c r="AA13">
        <v>8328.13</v>
      </c>
      <c r="AB13">
        <v>1.22446</v>
      </c>
      <c r="AC13">
        <v>264.861</v>
      </c>
      <c r="AD13">
        <v>0.9962559999999999</v>
      </c>
      <c r="AE13">
        <v>8242.01</v>
      </c>
      <c r="AF13">
        <v>1.24964</v>
      </c>
      <c r="AG13">
        <v>227.875</v>
      </c>
      <c r="AH13">
        <v>0.887092</v>
      </c>
    </row>
    <row r="14" spans="1:34" ht="12.75">
      <c r="A14" s="5"/>
      <c r="B14" s="5">
        <v>8004</v>
      </c>
      <c r="C14">
        <v>53.7607</v>
      </c>
      <c r="D14">
        <v>0.00081562</v>
      </c>
      <c r="E14">
        <v>0.35656000000000004</v>
      </c>
      <c r="F14">
        <v>0.0006072660000000001</v>
      </c>
      <c r="G14">
        <v>53.2331</v>
      </c>
      <c r="H14">
        <v>0.0008608740000000001</v>
      </c>
      <c r="I14">
        <v>0.362734</v>
      </c>
      <c r="J14">
        <v>0.000588663</v>
      </c>
      <c r="K14">
        <v>52.6155</v>
      </c>
      <c r="L14">
        <v>0.0008372</v>
      </c>
      <c r="M14">
        <v>0.36003</v>
      </c>
      <c r="N14">
        <v>0.000569801</v>
      </c>
      <c r="O14">
        <v>51.2749</v>
      </c>
      <c r="P14">
        <v>0.0007735180000000001</v>
      </c>
      <c r="Q14">
        <v>0.339217</v>
      </c>
      <c r="R14">
        <v>0.000497357</v>
      </c>
      <c r="S14">
        <v>8256.07</v>
      </c>
      <c r="T14">
        <v>1.02314</v>
      </c>
      <c r="U14">
        <v>211.242</v>
      </c>
      <c r="V14">
        <v>0.7643949999999999</v>
      </c>
      <c r="W14">
        <v>8302.8</v>
      </c>
      <c r="X14">
        <v>2.85578</v>
      </c>
      <c r="Y14">
        <v>383.663</v>
      </c>
      <c r="Z14">
        <v>2.70167</v>
      </c>
      <c r="AA14">
        <v>8329.09</v>
      </c>
      <c r="AB14">
        <v>1.2275</v>
      </c>
      <c r="AC14">
        <v>266.154</v>
      </c>
      <c r="AD14">
        <v>1.00867</v>
      </c>
      <c r="AE14">
        <v>8248.95</v>
      </c>
      <c r="AF14">
        <v>1.23658</v>
      </c>
      <c r="AG14">
        <v>230.77</v>
      </c>
      <c r="AH14">
        <v>0.883242</v>
      </c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34" ht="12.75">
      <c r="A18" s="5">
        <v>870</v>
      </c>
      <c r="B18" s="5">
        <v>8013</v>
      </c>
      <c r="C18">
        <v>53.7886</v>
      </c>
      <c r="D18">
        <v>0.000886583</v>
      </c>
      <c r="E18">
        <v>0.36518799999999996</v>
      </c>
      <c r="F18">
        <v>0.0006459450000000001</v>
      </c>
      <c r="G18">
        <v>53.2644</v>
      </c>
      <c r="H18">
        <v>0.000929021</v>
      </c>
      <c r="I18">
        <v>0.372698</v>
      </c>
      <c r="J18">
        <v>0.0006266850000000001</v>
      </c>
      <c r="K18">
        <v>52.6528</v>
      </c>
      <c r="L18">
        <v>0.0009224600000000001</v>
      </c>
      <c r="M18">
        <v>0.37516099999999997</v>
      </c>
      <c r="N18">
        <v>0.0006328750000000001</v>
      </c>
      <c r="O18">
        <v>51.3236</v>
      </c>
      <c r="P18">
        <v>0.0008619540000000001</v>
      </c>
      <c r="Q18">
        <v>0.356499</v>
      </c>
      <c r="R18">
        <v>0.000539613</v>
      </c>
      <c r="S18">
        <v>8256.83</v>
      </c>
      <c r="T18">
        <v>1.02022</v>
      </c>
      <c r="U18">
        <v>209.668</v>
      </c>
      <c r="V18">
        <v>0.752726</v>
      </c>
      <c r="W18">
        <v>8295.37</v>
      </c>
      <c r="X18">
        <v>3.01087</v>
      </c>
      <c r="Y18">
        <v>384.715</v>
      </c>
      <c r="Z18">
        <v>2.7701000000000002</v>
      </c>
      <c r="AA18">
        <v>8333.63</v>
      </c>
      <c r="AB18">
        <v>1.22615</v>
      </c>
      <c r="AC18">
        <v>264.4</v>
      </c>
      <c r="AD18">
        <v>1.00003</v>
      </c>
      <c r="AE18">
        <v>8238.85</v>
      </c>
      <c r="AF18">
        <v>1.2962</v>
      </c>
      <c r="AG18">
        <v>228.512</v>
      </c>
      <c r="AH18">
        <v>0.913218</v>
      </c>
    </row>
    <row r="19" spans="1:34" ht="12.75">
      <c r="A19" s="5" t="s">
        <v>12</v>
      </c>
      <c r="B19" s="5">
        <v>8014</v>
      </c>
      <c r="C19">
        <v>53.7754</v>
      </c>
      <c r="D19">
        <v>0.000884598</v>
      </c>
      <c r="E19">
        <v>0.36674599999999996</v>
      </c>
      <c r="F19">
        <v>0.000639204</v>
      </c>
      <c r="G19">
        <v>53.2495</v>
      </c>
      <c r="H19">
        <v>0.0009340720000000001</v>
      </c>
      <c r="I19">
        <v>0.373162</v>
      </c>
      <c r="J19">
        <v>0.000616622</v>
      </c>
      <c r="K19">
        <v>52.6436</v>
      </c>
      <c r="L19">
        <v>0.000918596</v>
      </c>
      <c r="M19">
        <v>0.37492000000000003</v>
      </c>
      <c r="N19">
        <v>0.000630179</v>
      </c>
      <c r="O19">
        <v>51.3049</v>
      </c>
      <c r="P19">
        <v>0.000874566</v>
      </c>
      <c r="Q19">
        <v>0.35712299999999997</v>
      </c>
      <c r="R19">
        <v>0.0005229260000000001</v>
      </c>
      <c r="S19">
        <v>8254.81</v>
      </c>
      <c r="T19">
        <v>1.0102</v>
      </c>
      <c r="U19">
        <v>208.377</v>
      </c>
      <c r="V19">
        <v>0.7554449999999999</v>
      </c>
      <c r="W19">
        <v>8297.68</v>
      </c>
      <c r="X19">
        <v>2.93247</v>
      </c>
      <c r="Y19">
        <v>379.891</v>
      </c>
      <c r="Z19">
        <v>2.68175</v>
      </c>
      <c r="AA19">
        <v>8330.94</v>
      </c>
      <c r="AB19">
        <v>1.2238</v>
      </c>
      <c r="AC19">
        <v>264.699</v>
      </c>
      <c r="AD19">
        <v>1.00654</v>
      </c>
      <c r="AE19">
        <v>8240.41</v>
      </c>
      <c r="AF19">
        <v>1.26804</v>
      </c>
      <c r="AG19">
        <v>227.51</v>
      </c>
      <c r="AH19">
        <v>0.8909189999999999</v>
      </c>
    </row>
    <row r="20" spans="1:34" ht="12.75">
      <c r="A20" s="5" t="s">
        <v>11</v>
      </c>
      <c r="B20" s="5">
        <v>8015</v>
      </c>
      <c r="C20">
        <v>53.7541</v>
      </c>
      <c r="D20">
        <v>0.00089065</v>
      </c>
      <c r="E20">
        <v>0.36308199999999996</v>
      </c>
      <c r="F20">
        <v>0.0006581740000000001</v>
      </c>
      <c r="G20">
        <v>53.225</v>
      </c>
      <c r="H20">
        <v>0.000940445</v>
      </c>
      <c r="I20">
        <v>0.369236</v>
      </c>
      <c r="J20">
        <v>0.000636017</v>
      </c>
      <c r="K20">
        <v>52.6154</v>
      </c>
      <c r="L20">
        <v>0.0009253620000000001</v>
      </c>
      <c r="M20">
        <v>0.371754</v>
      </c>
      <c r="N20">
        <v>0.000633711</v>
      </c>
      <c r="O20">
        <v>51.2883</v>
      </c>
      <c r="P20">
        <v>0.0008708530000000001</v>
      </c>
      <c r="Q20">
        <v>0.35396299999999997</v>
      </c>
      <c r="R20">
        <v>0.000523549</v>
      </c>
      <c r="S20">
        <v>8262.78</v>
      </c>
      <c r="T20">
        <v>0.992022</v>
      </c>
      <c r="U20">
        <v>207.64</v>
      </c>
      <c r="V20">
        <v>0.746235</v>
      </c>
      <c r="W20">
        <v>8295.97</v>
      </c>
      <c r="X20">
        <v>3.06713</v>
      </c>
      <c r="Y20">
        <v>384.465</v>
      </c>
      <c r="Z20">
        <v>2.82444</v>
      </c>
      <c r="AA20">
        <v>8332.15</v>
      </c>
      <c r="AB20">
        <v>1.2389000000000001</v>
      </c>
      <c r="AC20">
        <v>264.179</v>
      </c>
      <c r="AD20">
        <v>1.01562</v>
      </c>
      <c r="AE20">
        <v>8247.18</v>
      </c>
      <c r="AF20">
        <v>1.2678800000000001</v>
      </c>
      <c r="AG20">
        <v>228.307</v>
      </c>
      <c r="AH20">
        <v>0.901623</v>
      </c>
    </row>
    <row r="21" spans="1:34" ht="12.75">
      <c r="A21" s="5"/>
      <c r="B21" s="5">
        <v>8019</v>
      </c>
      <c r="C21">
        <v>53.8098</v>
      </c>
      <c r="D21">
        <v>0.0008347760000000001</v>
      </c>
      <c r="E21">
        <v>0.366907</v>
      </c>
      <c r="F21">
        <v>0.000602768</v>
      </c>
      <c r="G21">
        <v>53.2866</v>
      </c>
      <c r="H21">
        <v>0.000871516</v>
      </c>
      <c r="I21">
        <v>0.372857</v>
      </c>
      <c r="J21">
        <v>0.0005821470000000001</v>
      </c>
      <c r="K21">
        <v>52.6824</v>
      </c>
      <c r="L21">
        <v>0.0008643370000000001</v>
      </c>
      <c r="M21">
        <v>0.37580399999999997</v>
      </c>
      <c r="N21">
        <v>0.0005969500000000001</v>
      </c>
      <c r="O21">
        <v>51.3412</v>
      </c>
      <c r="P21">
        <v>0.0008062</v>
      </c>
      <c r="Q21">
        <v>0.356514</v>
      </c>
      <c r="R21">
        <v>0.0005046590000000001</v>
      </c>
      <c r="S21">
        <v>8239.26</v>
      </c>
      <c r="T21">
        <v>1.01601</v>
      </c>
      <c r="U21">
        <v>208.91</v>
      </c>
      <c r="V21">
        <v>0.7461209999999999</v>
      </c>
      <c r="W21">
        <v>8291.47</v>
      </c>
      <c r="X21">
        <v>2.78702</v>
      </c>
      <c r="Y21">
        <v>379.018</v>
      </c>
      <c r="Z21">
        <v>2.51917</v>
      </c>
      <c r="AA21">
        <v>8332.31</v>
      </c>
      <c r="AB21">
        <v>1.15049</v>
      </c>
      <c r="AC21">
        <v>264.251</v>
      </c>
      <c r="AD21">
        <v>0.938352</v>
      </c>
      <c r="AE21">
        <v>8211.57</v>
      </c>
      <c r="AF21">
        <v>1.34595</v>
      </c>
      <c r="AG21">
        <v>228.652</v>
      </c>
      <c r="AH21">
        <v>0.9004249999999999</v>
      </c>
    </row>
    <row r="22" spans="1:34" ht="12.75">
      <c r="A22" s="5"/>
      <c r="B22" s="5">
        <v>8020</v>
      </c>
      <c r="C22">
        <v>53.7888</v>
      </c>
      <c r="D22">
        <v>0.000793473</v>
      </c>
      <c r="E22">
        <v>0.363286</v>
      </c>
      <c r="F22">
        <v>0.0005745640000000001</v>
      </c>
      <c r="G22">
        <v>53.2648</v>
      </c>
      <c r="H22">
        <v>0.0008361050000000001</v>
      </c>
      <c r="I22">
        <v>0.37039000000000005</v>
      </c>
      <c r="J22">
        <v>0.0005615640000000001</v>
      </c>
      <c r="K22">
        <v>52.6521</v>
      </c>
      <c r="L22">
        <v>0.000831046</v>
      </c>
      <c r="M22">
        <v>0.37318399999999996</v>
      </c>
      <c r="N22">
        <v>0.0005678510000000001</v>
      </c>
      <c r="O22">
        <v>51.3217</v>
      </c>
      <c r="P22">
        <v>0.0007731120000000001</v>
      </c>
      <c r="Q22">
        <v>0.35658799999999996</v>
      </c>
      <c r="R22">
        <v>0.00049862</v>
      </c>
      <c r="S22">
        <v>8258.61</v>
      </c>
      <c r="T22">
        <v>0.9122089999999999</v>
      </c>
      <c r="U22">
        <v>209.574</v>
      </c>
      <c r="V22">
        <v>0.673999</v>
      </c>
      <c r="W22">
        <v>8296.3</v>
      </c>
      <c r="X22">
        <v>2.70936</v>
      </c>
      <c r="Y22">
        <v>382.533</v>
      </c>
      <c r="Z22">
        <v>2.47141</v>
      </c>
      <c r="AA22">
        <v>8333.78</v>
      </c>
      <c r="AB22">
        <v>1.097</v>
      </c>
      <c r="AC22">
        <v>264.495</v>
      </c>
      <c r="AD22">
        <v>0.9084709999999999</v>
      </c>
      <c r="AE22">
        <v>8237.44</v>
      </c>
      <c r="AF22">
        <v>1.17601</v>
      </c>
      <c r="AG22">
        <v>229.079</v>
      </c>
      <c r="AH22">
        <v>0.824158</v>
      </c>
    </row>
    <row r="23" spans="1:34" ht="12.75">
      <c r="A23" s="5"/>
      <c r="B23" s="5">
        <v>8021</v>
      </c>
      <c r="C23">
        <v>53.7941</v>
      </c>
      <c r="D23">
        <v>0.000804005</v>
      </c>
      <c r="E23">
        <v>0.36081599999999997</v>
      </c>
      <c r="F23">
        <v>0.0005867170000000001</v>
      </c>
      <c r="G23">
        <v>53.268</v>
      </c>
      <c r="H23">
        <v>0.0008494640000000001</v>
      </c>
      <c r="I23">
        <v>0.36719799999999997</v>
      </c>
      <c r="J23">
        <v>0.000559591</v>
      </c>
      <c r="K23">
        <v>52.6643</v>
      </c>
      <c r="L23">
        <v>0.0008338390000000001</v>
      </c>
      <c r="M23">
        <v>0.36974799999999997</v>
      </c>
      <c r="N23">
        <v>0.0005752870000000001</v>
      </c>
      <c r="O23">
        <v>51.3237</v>
      </c>
      <c r="P23">
        <v>0.0007804180000000001</v>
      </c>
      <c r="Q23">
        <v>0.352991</v>
      </c>
      <c r="R23">
        <v>0.000509522</v>
      </c>
      <c r="S23">
        <v>8256.63</v>
      </c>
      <c r="T23">
        <v>0.928785</v>
      </c>
      <c r="U23">
        <v>208.674</v>
      </c>
      <c r="V23">
        <v>0.6826519999999999</v>
      </c>
      <c r="W23">
        <v>8294.91</v>
      </c>
      <c r="X23">
        <v>2.74345</v>
      </c>
      <c r="Y23">
        <v>381.829</v>
      </c>
      <c r="Z23">
        <v>2.5171900000000003</v>
      </c>
      <c r="AA23">
        <v>8332.16</v>
      </c>
      <c r="AB23">
        <v>1.1172900000000001</v>
      </c>
      <c r="AC23">
        <v>263.573</v>
      </c>
      <c r="AD23">
        <v>0.920952</v>
      </c>
      <c r="AE23">
        <v>8237.06</v>
      </c>
      <c r="AF23">
        <v>1.17764</v>
      </c>
      <c r="AG23">
        <v>226.703</v>
      </c>
      <c r="AH23">
        <v>0.8288000000000001</v>
      </c>
    </row>
    <row r="24" spans="1:2" ht="12.75">
      <c r="A24" s="5"/>
      <c r="B24" s="5"/>
    </row>
    <row r="25" spans="1:2" ht="12.75">
      <c r="A25" s="5"/>
      <c r="B25" s="5"/>
    </row>
    <row r="26" spans="1:2" ht="12.75">
      <c r="A26" s="5"/>
      <c r="B26" s="5"/>
    </row>
    <row r="27" spans="1:34" ht="12.75">
      <c r="A27" s="5">
        <v>750</v>
      </c>
      <c r="B27" s="5">
        <v>8024</v>
      </c>
      <c r="C27">
        <v>53.8036</v>
      </c>
      <c r="D27">
        <v>0.0008712570000000001</v>
      </c>
      <c r="E27">
        <v>0.362697</v>
      </c>
      <c r="F27">
        <v>0.000642016</v>
      </c>
      <c r="G27">
        <v>53.278</v>
      </c>
      <c r="H27">
        <v>0.0009063430000000001</v>
      </c>
      <c r="I27">
        <v>0.36875199999999997</v>
      </c>
      <c r="J27">
        <v>0.000615917</v>
      </c>
      <c r="K27">
        <v>52.68</v>
      </c>
      <c r="L27">
        <v>0.000917128</v>
      </c>
      <c r="M27">
        <v>0.37582499999999996</v>
      </c>
      <c r="N27">
        <v>0.000632141</v>
      </c>
      <c r="O27">
        <v>51.3165</v>
      </c>
      <c r="P27">
        <v>0.0008184790000000001</v>
      </c>
      <c r="Q27">
        <v>0.34279499999999996</v>
      </c>
      <c r="R27">
        <v>0.000530624</v>
      </c>
      <c r="S27">
        <v>8278.22</v>
      </c>
      <c r="T27">
        <v>0.955626</v>
      </c>
      <c r="U27">
        <v>210.924</v>
      </c>
      <c r="V27">
        <v>0.725428</v>
      </c>
      <c r="W27">
        <v>8302.36</v>
      </c>
      <c r="X27">
        <v>2.93154</v>
      </c>
      <c r="Y27">
        <v>385.148</v>
      </c>
      <c r="Z27">
        <v>2.76623</v>
      </c>
      <c r="AA27">
        <v>8339.26</v>
      </c>
      <c r="AB27">
        <v>1.19565</v>
      </c>
      <c r="AC27">
        <v>265.48</v>
      </c>
      <c r="AD27">
        <v>0.9923219999999999</v>
      </c>
      <c r="AE27">
        <v>8259.36</v>
      </c>
      <c r="AF27">
        <v>1.20451</v>
      </c>
      <c r="AG27">
        <v>230.555</v>
      </c>
      <c r="AH27">
        <v>0.8754529999999999</v>
      </c>
    </row>
    <row r="28" spans="1:34" ht="12.75">
      <c r="A28" s="5" t="s">
        <v>13</v>
      </c>
      <c r="B28" s="5">
        <v>8025</v>
      </c>
      <c r="C28">
        <v>53.8286</v>
      </c>
      <c r="D28">
        <v>0.00089969</v>
      </c>
      <c r="E28">
        <v>0.364973</v>
      </c>
      <c r="F28">
        <v>0.000644362</v>
      </c>
      <c r="G28">
        <v>53.3075</v>
      </c>
      <c r="H28">
        <v>0.000925889</v>
      </c>
      <c r="I28">
        <v>0.369542</v>
      </c>
      <c r="J28">
        <v>0.0006148190000000001</v>
      </c>
      <c r="K28">
        <v>52.7099</v>
      </c>
      <c r="L28">
        <v>0.000946256</v>
      </c>
      <c r="M28">
        <v>0.37854099999999996</v>
      </c>
      <c r="N28">
        <v>0.000650202</v>
      </c>
      <c r="O28">
        <v>51.3383</v>
      </c>
      <c r="P28">
        <v>0.0008363940000000001</v>
      </c>
      <c r="Q28">
        <v>0.34485499999999997</v>
      </c>
      <c r="R28">
        <v>0.0005456360000000001</v>
      </c>
      <c r="S28">
        <v>8274.3</v>
      </c>
      <c r="T28">
        <v>0.976945</v>
      </c>
      <c r="U28">
        <v>211.025</v>
      </c>
      <c r="V28">
        <v>0.7417579999999999</v>
      </c>
      <c r="W28">
        <v>8303.19</v>
      </c>
      <c r="X28">
        <v>3.01376</v>
      </c>
      <c r="Y28">
        <v>386.882</v>
      </c>
      <c r="Z28">
        <v>2.85173</v>
      </c>
      <c r="AA28">
        <v>8338.39</v>
      </c>
      <c r="AB28">
        <v>1.21439</v>
      </c>
      <c r="AC28">
        <v>264.233</v>
      </c>
      <c r="AD28">
        <v>1.00473</v>
      </c>
      <c r="AE28">
        <v>8260.04</v>
      </c>
      <c r="AF28">
        <v>1.2243600000000001</v>
      </c>
      <c r="AG28">
        <v>231.353</v>
      </c>
      <c r="AH28">
        <v>0.890787</v>
      </c>
    </row>
    <row r="29" spans="1:34" ht="12.75">
      <c r="A29" s="5" t="s">
        <v>11</v>
      </c>
      <c r="B29" s="5">
        <v>8026</v>
      </c>
      <c r="C29">
        <v>53.8396</v>
      </c>
      <c r="D29">
        <v>0.0008984080000000001</v>
      </c>
      <c r="E29">
        <v>0.36660299999999996</v>
      </c>
      <c r="F29">
        <v>0.000649805</v>
      </c>
      <c r="G29">
        <v>53.3196</v>
      </c>
      <c r="H29">
        <v>0.0009335470000000001</v>
      </c>
      <c r="I29">
        <v>0.372183</v>
      </c>
      <c r="J29">
        <v>0.0006258500000000001</v>
      </c>
      <c r="K29">
        <v>52.717</v>
      </c>
      <c r="L29">
        <v>0.00093934</v>
      </c>
      <c r="M29">
        <v>0.37890399999999996</v>
      </c>
      <c r="N29">
        <v>0.0006480660000000001</v>
      </c>
      <c r="O29">
        <v>51.3572</v>
      </c>
      <c r="P29">
        <v>0.000847197</v>
      </c>
      <c r="Q29">
        <v>0.34626399999999996</v>
      </c>
      <c r="R29">
        <v>0.000541929</v>
      </c>
      <c r="S29">
        <v>8278.62</v>
      </c>
      <c r="T29">
        <v>0.9750369999999999</v>
      </c>
      <c r="U29">
        <v>212.619</v>
      </c>
      <c r="V29">
        <v>0.7395109999999999</v>
      </c>
      <c r="W29">
        <v>8308.51</v>
      </c>
      <c r="X29">
        <v>2.9405200000000002</v>
      </c>
      <c r="Y29">
        <v>385.425</v>
      </c>
      <c r="Z29">
        <v>2.82437</v>
      </c>
      <c r="AA29">
        <v>8338.75</v>
      </c>
      <c r="AB29">
        <v>1.23288</v>
      </c>
      <c r="AC29">
        <v>266.705</v>
      </c>
      <c r="AD29">
        <v>1.02235</v>
      </c>
      <c r="AE29">
        <v>8266.97</v>
      </c>
      <c r="AF29">
        <v>1.19254</v>
      </c>
      <c r="AG29">
        <v>230.676</v>
      </c>
      <c r="AH29">
        <v>0.859746</v>
      </c>
    </row>
    <row r="30" spans="1:34" ht="12.75">
      <c r="A30" s="5"/>
      <c r="B30" s="5">
        <v>8027</v>
      </c>
      <c r="C30">
        <v>53.8533</v>
      </c>
      <c r="D30">
        <v>0.0009082410000000001</v>
      </c>
      <c r="E30">
        <v>0.369664</v>
      </c>
      <c r="F30">
        <v>0.0006478040000000001</v>
      </c>
      <c r="G30">
        <v>53.3311</v>
      </c>
      <c r="H30">
        <v>0.00093286</v>
      </c>
      <c r="I30">
        <v>0.374386</v>
      </c>
      <c r="J30">
        <v>0.000621184</v>
      </c>
      <c r="K30">
        <v>52.7368</v>
      </c>
      <c r="L30">
        <v>0.000954954</v>
      </c>
      <c r="M30">
        <v>0.384841</v>
      </c>
      <c r="N30">
        <v>0.000653714</v>
      </c>
      <c r="O30">
        <v>51.3633</v>
      </c>
      <c r="P30">
        <v>0.0008513290000000001</v>
      </c>
      <c r="Q30">
        <v>0.347586</v>
      </c>
      <c r="R30">
        <v>0.000540061</v>
      </c>
      <c r="S30">
        <v>8274.6</v>
      </c>
      <c r="T30">
        <v>0.9762829999999999</v>
      </c>
      <c r="U30">
        <v>211.352</v>
      </c>
      <c r="V30">
        <v>0.7471500000000001</v>
      </c>
      <c r="W30">
        <v>8306.07</v>
      </c>
      <c r="X30">
        <v>2.8931</v>
      </c>
      <c r="Y30">
        <v>382.101</v>
      </c>
      <c r="Z30">
        <v>2.73308</v>
      </c>
      <c r="AA30">
        <v>8340.56</v>
      </c>
      <c r="AB30">
        <v>1.20902</v>
      </c>
      <c r="AC30">
        <v>265.052</v>
      </c>
      <c r="AD30">
        <v>1.00593</v>
      </c>
      <c r="AE30">
        <v>8260.99</v>
      </c>
      <c r="AF30">
        <v>1.22766</v>
      </c>
      <c r="AG30">
        <v>231.941</v>
      </c>
      <c r="AH30">
        <v>0.888548</v>
      </c>
    </row>
    <row r="31" spans="1:34" ht="12.75">
      <c r="A31" s="5"/>
      <c r="B31" s="5">
        <v>8028</v>
      </c>
      <c r="C31">
        <v>53.8443</v>
      </c>
      <c r="D31">
        <v>0.0009052470000000001</v>
      </c>
      <c r="E31">
        <v>0.372088</v>
      </c>
      <c r="F31">
        <v>0.0006469840000000001</v>
      </c>
      <c r="G31">
        <v>53.3223</v>
      </c>
      <c r="H31">
        <v>0.0009388140000000001</v>
      </c>
      <c r="I31">
        <v>0.37684399999999996</v>
      </c>
      <c r="J31">
        <v>0.000632003</v>
      </c>
      <c r="K31">
        <v>52.7209</v>
      </c>
      <c r="L31">
        <v>0.0009540600000000001</v>
      </c>
      <c r="M31">
        <v>0.38499000000000005</v>
      </c>
      <c r="N31">
        <v>0.000655796</v>
      </c>
      <c r="O31">
        <v>51.3596</v>
      </c>
      <c r="P31">
        <v>0.0008530640000000001</v>
      </c>
      <c r="Q31">
        <v>0.348691</v>
      </c>
      <c r="R31">
        <v>0.000534811</v>
      </c>
      <c r="S31">
        <v>8282.24</v>
      </c>
      <c r="T31">
        <v>0.9603700000000001</v>
      </c>
      <c r="U31">
        <v>212.921</v>
      </c>
      <c r="V31">
        <v>0.742498</v>
      </c>
      <c r="W31">
        <v>8305.66</v>
      </c>
      <c r="X31">
        <v>2.94485</v>
      </c>
      <c r="Y31">
        <v>385.594</v>
      </c>
      <c r="Z31">
        <v>2.80175</v>
      </c>
      <c r="AA31">
        <v>8340.34</v>
      </c>
      <c r="AB31">
        <v>1.22054</v>
      </c>
      <c r="AC31">
        <v>267.143</v>
      </c>
      <c r="AD31">
        <v>1.02975</v>
      </c>
      <c r="AE31">
        <v>8268.43</v>
      </c>
      <c r="AF31">
        <v>1.20998</v>
      </c>
      <c r="AG31">
        <v>232.937</v>
      </c>
      <c r="AH31">
        <v>0.8770589999999999</v>
      </c>
    </row>
    <row r="32" spans="1:34" ht="12.75">
      <c r="A32" s="5"/>
      <c r="B32" s="5">
        <v>8029</v>
      </c>
      <c r="C32">
        <v>53.8321</v>
      </c>
      <c r="D32">
        <v>0.000906393</v>
      </c>
      <c r="E32">
        <v>0.371446</v>
      </c>
      <c r="F32">
        <v>0.000651807</v>
      </c>
      <c r="G32">
        <v>53.311</v>
      </c>
      <c r="H32">
        <v>0.0009425740000000001</v>
      </c>
      <c r="I32">
        <v>0.377144</v>
      </c>
      <c r="J32">
        <v>0.000623932</v>
      </c>
      <c r="K32">
        <v>52.7129</v>
      </c>
      <c r="L32">
        <v>0.0009464300000000001</v>
      </c>
      <c r="M32">
        <v>0.384026</v>
      </c>
      <c r="N32">
        <v>0.000658106</v>
      </c>
      <c r="O32">
        <v>51.3396</v>
      </c>
      <c r="P32">
        <v>0.0008512880000000001</v>
      </c>
      <c r="Q32">
        <v>0.349586</v>
      </c>
      <c r="R32">
        <v>0.0005428680000000001</v>
      </c>
      <c r="S32">
        <v>8277.34</v>
      </c>
      <c r="T32">
        <v>0.978074</v>
      </c>
      <c r="U32">
        <v>211.743</v>
      </c>
      <c r="V32">
        <v>0.742132</v>
      </c>
      <c r="W32">
        <v>8301.49</v>
      </c>
      <c r="X32">
        <v>2.98968</v>
      </c>
      <c r="Y32">
        <v>385.422</v>
      </c>
      <c r="Z32">
        <v>2.80939</v>
      </c>
      <c r="AA32">
        <v>8339.78</v>
      </c>
      <c r="AB32">
        <v>1.21579</v>
      </c>
      <c r="AC32">
        <v>265.901</v>
      </c>
      <c r="AD32">
        <v>1.02058</v>
      </c>
      <c r="AE32">
        <v>8266.58</v>
      </c>
      <c r="AF32">
        <v>1.17744</v>
      </c>
      <c r="AG32">
        <v>229.295</v>
      </c>
      <c r="AH32">
        <v>0.8557100000000001</v>
      </c>
    </row>
    <row r="33" spans="1:2" ht="12.75">
      <c r="A33" s="5"/>
      <c r="B33" s="5"/>
    </row>
    <row r="34" spans="1:2" ht="12.75">
      <c r="A34" s="5"/>
      <c r="B34" s="5"/>
    </row>
    <row r="35" spans="1:2" ht="12.75">
      <c r="A35" s="5"/>
      <c r="B35" s="5"/>
    </row>
    <row r="36" spans="1:34" ht="12.75">
      <c r="A36" s="5">
        <v>625</v>
      </c>
      <c r="B36" s="5">
        <v>8032</v>
      </c>
      <c r="C36">
        <v>53.8556</v>
      </c>
      <c r="D36">
        <v>0.0008935010000000001</v>
      </c>
      <c r="E36">
        <v>0.375667</v>
      </c>
      <c r="F36">
        <v>0.000639226</v>
      </c>
      <c r="G36">
        <v>53.3367</v>
      </c>
      <c r="H36">
        <v>0.00093184</v>
      </c>
      <c r="I36">
        <v>0.3811</v>
      </c>
      <c r="J36">
        <v>0.000629083</v>
      </c>
      <c r="K36">
        <v>52.742</v>
      </c>
      <c r="L36">
        <v>0.0009362630000000001</v>
      </c>
      <c r="M36">
        <v>0.389963</v>
      </c>
      <c r="N36">
        <v>0.0006501440000000001</v>
      </c>
      <c r="O36">
        <v>51.4016</v>
      </c>
      <c r="P36">
        <v>0.000881227</v>
      </c>
      <c r="Q36">
        <v>0.365318</v>
      </c>
      <c r="R36">
        <v>0.000555522</v>
      </c>
      <c r="S36">
        <v>8298.71</v>
      </c>
      <c r="T36">
        <v>0.9215789999999999</v>
      </c>
      <c r="U36">
        <v>215.834</v>
      </c>
      <c r="V36">
        <v>0.720932</v>
      </c>
      <c r="W36">
        <v>8312.69</v>
      </c>
      <c r="X36">
        <v>2.84357</v>
      </c>
      <c r="Y36">
        <v>386.946</v>
      </c>
      <c r="Z36">
        <v>2.76681</v>
      </c>
      <c r="AA36">
        <v>8351.83</v>
      </c>
      <c r="AB36">
        <v>1.16951</v>
      </c>
      <c r="AC36">
        <v>267.838</v>
      </c>
      <c r="AD36">
        <v>1.0039</v>
      </c>
      <c r="AE36">
        <v>8280.5</v>
      </c>
      <c r="AF36">
        <v>1.15221</v>
      </c>
      <c r="AG36">
        <v>235.431</v>
      </c>
      <c r="AH36">
        <v>0.8629509999999999</v>
      </c>
    </row>
    <row r="37" spans="1:34" ht="12.75">
      <c r="A37" s="5" t="s">
        <v>14</v>
      </c>
      <c r="B37" s="5">
        <v>8033</v>
      </c>
      <c r="C37">
        <v>53.8481</v>
      </c>
      <c r="D37">
        <v>0.0009610790000000001</v>
      </c>
      <c r="E37">
        <v>0.377391</v>
      </c>
      <c r="F37">
        <v>0.000692</v>
      </c>
      <c r="G37">
        <v>53.3272</v>
      </c>
      <c r="H37">
        <v>0.00100259</v>
      </c>
      <c r="I37">
        <v>0.38411</v>
      </c>
      <c r="J37">
        <v>0.000682834</v>
      </c>
      <c r="K37">
        <v>52.7371</v>
      </c>
      <c r="L37">
        <v>0.00100479</v>
      </c>
      <c r="M37">
        <v>0.392437</v>
      </c>
      <c r="N37">
        <v>0.000705833</v>
      </c>
      <c r="O37">
        <v>51.3852</v>
      </c>
      <c r="P37">
        <v>0.0009525890000000001</v>
      </c>
      <c r="Q37">
        <v>0.37026899999999996</v>
      </c>
      <c r="R37">
        <v>0.0006205290000000001</v>
      </c>
      <c r="S37">
        <v>8297.5</v>
      </c>
      <c r="T37">
        <v>0.9868929999999999</v>
      </c>
      <c r="U37">
        <v>214.027</v>
      </c>
      <c r="V37">
        <v>0.7608459999999999</v>
      </c>
      <c r="W37">
        <v>8313.69</v>
      </c>
      <c r="X37">
        <v>3.05996</v>
      </c>
      <c r="Y37">
        <v>386.337</v>
      </c>
      <c r="Z37">
        <v>2.97694</v>
      </c>
      <c r="AA37">
        <v>8350.02</v>
      </c>
      <c r="AB37">
        <v>1.2784</v>
      </c>
      <c r="AC37">
        <v>269.953</v>
      </c>
      <c r="AD37">
        <v>1.103</v>
      </c>
      <c r="AE37">
        <v>8287.1</v>
      </c>
      <c r="AF37">
        <v>1.18236</v>
      </c>
      <c r="AG37">
        <v>231.365</v>
      </c>
      <c r="AH37">
        <v>0.891617</v>
      </c>
    </row>
    <row r="38" spans="1:34" ht="12.75">
      <c r="A38" s="5" t="s">
        <v>11</v>
      </c>
      <c r="B38" s="5">
        <v>8034</v>
      </c>
      <c r="C38">
        <v>53.8405</v>
      </c>
      <c r="D38">
        <v>0.0009424440000000001</v>
      </c>
      <c r="E38">
        <v>0.371735</v>
      </c>
      <c r="F38">
        <v>0.0006883540000000001</v>
      </c>
      <c r="G38">
        <v>53.3216</v>
      </c>
      <c r="H38">
        <v>0.0009848860000000001</v>
      </c>
      <c r="I38">
        <v>0.37765499999999996</v>
      </c>
      <c r="J38">
        <v>0.0006622570000000001</v>
      </c>
      <c r="K38">
        <v>52.7227</v>
      </c>
      <c r="L38">
        <v>0.000991846</v>
      </c>
      <c r="M38">
        <v>0.388941</v>
      </c>
      <c r="N38">
        <v>0.000701525</v>
      </c>
      <c r="O38">
        <v>51.3866</v>
      </c>
      <c r="P38">
        <v>0.00093389</v>
      </c>
      <c r="Q38">
        <v>0.35986199999999996</v>
      </c>
      <c r="R38">
        <v>0.0005660940000000001</v>
      </c>
      <c r="S38">
        <v>8299.63</v>
      </c>
      <c r="T38">
        <v>0.981459</v>
      </c>
      <c r="U38">
        <v>215.521</v>
      </c>
      <c r="V38">
        <v>0.758045</v>
      </c>
      <c r="W38">
        <v>8318.33</v>
      </c>
      <c r="X38">
        <v>2.98036</v>
      </c>
      <c r="Y38">
        <v>385.361</v>
      </c>
      <c r="Z38">
        <v>2.92233</v>
      </c>
      <c r="AA38">
        <v>8352.93</v>
      </c>
      <c r="AB38">
        <v>1.24564</v>
      </c>
      <c r="AC38">
        <v>267.776</v>
      </c>
      <c r="AD38">
        <v>1.07621</v>
      </c>
      <c r="AE38">
        <v>8292.24</v>
      </c>
      <c r="AF38">
        <v>1.15556</v>
      </c>
      <c r="AG38">
        <v>232.552</v>
      </c>
      <c r="AH38">
        <v>0.882757</v>
      </c>
    </row>
    <row r="39" spans="1:34" ht="12.75">
      <c r="A39" s="5"/>
      <c r="B39" s="5">
        <v>8035</v>
      </c>
      <c r="C39">
        <v>53.8676</v>
      </c>
      <c r="D39">
        <v>0.000936575</v>
      </c>
      <c r="E39">
        <v>0.373922</v>
      </c>
      <c r="F39">
        <v>0.000675523</v>
      </c>
      <c r="G39">
        <v>53.3464</v>
      </c>
      <c r="H39">
        <v>0.000967211</v>
      </c>
      <c r="I39">
        <v>0.378936</v>
      </c>
      <c r="J39">
        <v>0.000658722</v>
      </c>
      <c r="K39">
        <v>52.7556</v>
      </c>
      <c r="L39">
        <v>0.000985965</v>
      </c>
      <c r="M39">
        <v>0.38826099999999997</v>
      </c>
      <c r="N39">
        <v>0.000679036</v>
      </c>
      <c r="O39">
        <v>51.4041</v>
      </c>
      <c r="P39">
        <v>0.000920662</v>
      </c>
      <c r="Q39">
        <v>0.361691</v>
      </c>
      <c r="R39">
        <v>0.000581858</v>
      </c>
      <c r="S39">
        <v>8294.84</v>
      </c>
      <c r="T39">
        <v>0.973962</v>
      </c>
      <c r="U39">
        <v>215.335</v>
      </c>
      <c r="V39">
        <v>0.7579889999999999</v>
      </c>
      <c r="W39">
        <v>8312.42</v>
      </c>
      <c r="X39">
        <v>2.98752</v>
      </c>
      <c r="Y39">
        <v>386.445</v>
      </c>
      <c r="Z39">
        <v>2.90747</v>
      </c>
      <c r="AA39">
        <v>8349.58</v>
      </c>
      <c r="AB39">
        <v>1.23683</v>
      </c>
      <c r="AC39">
        <v>267.063</v>
      </c>
      <c r="AD39">
        <v>1.04947</v>
      </c>
      <c r="AE39">
        <v>8282.05</v>
      </c>
      <c r="AF39">
        <v>1.19815</v>
      </c>
      <c r="AG39">
        <v>234.558</v>
      </c>
      <c r="AH39">
        <v>0.897125</v>
      </c>
    </row>
    <row r="40" spans="1:34" ht="12.75">
      <c r="A40" s="5"/>
      <c r="B40" s="5">
        <v>8036</v>
      </c>
      <c r="C40">
        <v>53.881</v>
      </c>
      <c r="D40">
        <v>0.0009650780000000001</v>
      </c>
      <c r="E40">
        <v>0.37754499999999996</v>
      </c>
      <c r="F40">
        <v>0.000682676</v>
      </c>
      <c r="G40">
        <v>53.3627</v>
      </c>
      <c r="H40">
        <v>0.00100055</v>
      </c>
      <c r="I40">
        <v>0.38368399999999997</v>
      </c>
      <c r="J40">
        <v>0.000679549</v>
      </c>
      <c r="K40">
        <v>52.7648</v>
      </c>
      <c r="L40">
        <v>0.0010072</v>
      </c>
      <c r="M40">
        <v>0.393348</v>
      </c>
      <c r="N40">
        <v>0.000713161</v>
      </c>
      <c r="O40">
        <v>51.4274</v>
      </c>
      <c r="P40">
        <v>0.0009553490000000001</v>
      </c>
      <c r="Q40">
        <v>0.36639499999999997</v>
      </c>
      <c r="R40">
        <v>0.000583072</v>
      </c>
      <c r="S40">
        <v>8301.36</v>
      </c>
      <c r="T40">
        <v>0.971447</v>
      </c>
      <c r="U40">
        <v>214.845</v>
      </c>
      <c r="V40">
        <v>0.7580300000000001</v>
      </c>
      <c r="W40">
        <v>8312.81</v>
      </c>
      <c r="X40">
        <v>3.04633</v>
      </c>
      <c r="Y40">
        <v>387.131</v>
      </c>
      <c r="Z40">
        <v>2.9822100000000002</v>
      </c>
      <c r="AA40">
        <v>8349.73</v>
      </c>
      <c r="AB40">
        <v>1.26377</v>
      </c>
      <c r="AC40">
        <v>268.288</v>
      </c>
      <c r="AD40">
        <v>1.08464</v>
      </c>
      <c r="AE40">
        <v>8289.27</v>
      </c>
      <c r="AF40">
        <v>1.20696</v>
      </c>
      <c r="AG40">
        <v>235.723</v>
      </c>
      <c r="AH40">
        <v>0.918574</v>
      </c>
    </row>
    <row r="41" spans="1:34" ht="12.75">
      <c r="A41" s="5"/>
      <c r="B41" s="5">
        <v>8037</v>
      </c>
      <c r="C41">
        <v>53.8679</v>
      </c>
      <c r="D41">
        <v>0.000960674</v>
      </c>
      <c r="E41">
        <v>0.377507</v>
      </c>
      <c r="F41">
        <v>0.0006970650000000001</v>
      </c>
      <c r="G41">
        <v>53.3509</v>
      </c>
      <c r="H41">
        <v>0.000999651</v>
      </c>
      <c r="I41">
        <v>0.38292499999999996</v>
      </c>
      <c r="J41">
        <v>0.000677252</v>
      </c>
      <c r="K41">
        <v>52.7585</v>
      </c>
      <c r="L41">
        <v>0.00100477</v>
      </c>
      <c r="M41">
        <v>0.391825</v>
      </c>
      <c r="N41">
        <v>0.0006976990000000001</v>
      </c>
      <c r="O41">
        <v>51.4075</v>
      </c>
      <c r="P41">
        <v>0.0009499450000000001</v>
      </c>
      <c r="Q41">
        <v>0.365989</v>
      </c>
      <c r="R41">
        <v>0.0005845980000000001</v>
      </c>
      <c r="S41">
        <v>8296.03</v>
      </c>
      <c r="T41">
        <v>0.9846889999999999</v>
      </c>
      <c r="U41">
        <v>213.865</v>
      </c>
      <c r="V41">
        <v>0.754111</v>
      </c>
      <c r="W41">
        <v>8311.15</v>
      </c>
      <c r="X41">
        <v>3.02543</v>
      </c>
      <c r="Y41">
        <v>384.797</v>
      </c>
      <c r="Z41">
        <v>2.9255</v>
      </c>
      <c r="AA41">
        <v>8350.13</v>
      </c>
      <c r="AB41">
        <v>1.24455</v>
      </c>
      <c r="AC41">
        <v>266.095</v>
      </c>
      <c r="AD41">
        <v>1.06532</v>
      </c>
      <c r="AE41">
        <v>8286.19</v>
      </c>
      <c r="AF41">
        <v>1.20019</v>
      </c>
      <c r="AG41">
        <v>233.486</v>
      </c>
      <c r="AH41">
        <v>0.900582</v>
      </c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34" ht="12.75">
      <c r="A45" s="5">
        <v>500</v>
      </c>
      <c r="B45" s="5">
        <v>8040</v>
      </c>
      <c r="C45">
        <v>53.9005</v>
      </c>
      <c r="D45">
        <v>0.0008285160000000001</v>
      </c>
      <c r="E45">
        <v>0.381685</v>
      </c>
      <c r="F45">
        <v>0.000599689</v>
      </c>
      <c r="G45">
        <v>53.3847</v>
      </c>
      <c r="H45">
        <v>0.000856286</v>
      </c>
      <c r="I45">
        <v>0.38293299999999997</v>
      </c>
      <c r="J45">
        <v>0.00057204</v>
      </c>
      <c r="K45">
        <v>52.783</v>
      </c>
      <c r="L45">
        <v>0.0008647030000000001</v>
      </c>
      <c r="M45">
        <v>0.39457899999999996</v>
      </c>
      <c r="N45">
        <v>0.000618061</v>
      </c>
      <c r="O45">
        <v>51.413</v>
      </c>
      <c r="P45">
        <v>0.000782811</v>
      </c>
      <c r="Q45">
        <v>0.35282</v>
      </c>
      <c r="R45">
        <v>0.000497833</v>
      </c>
      <c r="S45">
        <v>8317.73</v>
      </c>
      <c r="T45">
        <v>0.829658</v>
      </c>
      <c r="U45">
        <v>217.709</v>
      </c>
      <c r="V45">
        <v>0.6490100000000001</v>
      </c>
      <c r="W45">
        <v>8326.94</v>
      </c>
      <c r="X45">
        <v>2.44888</v>
      </c>
      <c r="Y45">
        <v>383.111</v>
      </c>
      <c r="Z45">
        <v>2.47586</v>
      </c>
      <c r="AA45">
        <v>8358.29</v>
      </c>
      <c r="AB45">
        <v>1.05221</v>
      </c>
      <c r="AC45">
        <v>266.936</v>
      </c>
      <c r="AD45">
        <v>0.922411</v>
      </c>
      <c r="AE45">
        <v>8306.72</v>
      </c>
      <c r="AF45">
        <v>0.988382</v>
      </c>
      <c r="AG45">
        <v>236.548</v>
      </c>
      <c r="AH45">
        <v>0.7634289999999999</v>
      </c>
    </row>
    <row r="46" spans="1:34" ht="12.75">
      <c r="A46" s="5" t="s">
        <v>15</v>
      </c>
      <c r="B46" s="5">
        <v>8041</v>
      </c>
      <c r="C46">
        <v>53.8949</v>
      </c>
      <c r="D46">
        <v>0.00100264</v>
      </c>
      <c r="E46">
        <v>0.382038</v>
      </c>
      <c r="F46">
        <v>0.0007206220000000001</v>
      </c>
      <c r="G46">
        <v>53.378</v>
      </c>
      <c r="H46">
        <v>0.00104238</v>
      </c>
      <c r="I46">
        <v>0.385881</v>
      </c>
      <c r="J46">
        <v>0.0007012580000000001</v>
      </c>
      <c r="K46">
        <v>52.7809</v>
      </c>
      <c r="L46">
        <v>0.0010511</v>
      </c>
      <c r="M46">
        <v>0.39724000000000004</v>
      </c>
      <c r="N46">
        <v>0.0007494120000000001</v>
      </c>
      <c r="O46">
        <v>51.3989</v>
      </c>
      <c r="P46">
        <v>0.000948929</v>
      </c>
      <c r="Q46">
        <v>0.356025</v>
      </c>
      <c r="R46">
        <v>0.000607477</v>
      </c>
      <c r="S46">
        <v>8312.51</v>
      </c>
      <c r="T46">
        <v>0.998528</v>
      </c>
      <c r="U46">
        <v>215.663</v>
      </c>
      <c r="V46">
        <v>0.776289</v>
      </c>
      <c r="W46">
        <v>8327.14</v>
      </c>
      <c r="X46">
        <v>3.00463</v>
      </c>
      <c r="Y46">
        <v>384.957</v>
      </c>
      <c r="Z46">
        <v>3.02837</v>
      </c>
      <c r="AA46">
        <v>8355.21</v>
      </c>
      <c r="AB46">
        <v>1.29527</v>
      </c>
      <c r="AC46">
        <v>268.349</v>
      </c>
      <c r="AD46">
        <v>1.13238</v>
      </c>
      <c r="AE46">
        <v>8304.6</v>
      </c>
      <c r="AF46">
        <v>1.17442</v>
      </c>
      <c r="AG46">
        <v>233.488</v>
      </c>
      <c r="AH46">
        <v>0.906562</v>
      </c>
    </row>
    <row r="47" spans="1:34" ht="12.75">
      <c r="A47" s="5" t="s">
        <v>11</v>
      </c>
      <c r="B47" s="5">
        <v>8042</v>
      </c>
      <c r="C47">
        <v>53.8787</v>
      </c>
      <c r="D47">
        <v>0.000984077</v>
      </c>
      <c r="E47">
        <v>0.37538099999999996</v>
      </c>
      <c r="F47">
        <v>0.0007124830000000001</v>
      </c>
      <c r="G47">
        <v>53.3612</v>
      </c>
      <c r="H47">
        <v>0.00102393</v>
      </c>
      <c r="I47">
        <v>0.37858</v>
      </c>
      <c r="J47">
        <v>0.000685907</v>
      </c>
      <c r="K47">
        <v>52.7587</v>
      </c>
      <c r="L47">
        <v>0.00103157</v>
      </c>
      <c r="M47">
        <v>0.39080499999999996</v>
      </c>
      <c r="N47">
        <v>0.000738143</v>
      </c>
      <c r="O47">
        <v>51.3921</v>
      </c>
      <c r="P47">
        <v>0.0009409240000000001</v>
      </c>
      <c r="Q47">
        <v>0.351523</v>
      </c>
      <c r="R47">
        <v>0.0006007</v>
      </c>
      <c r="S47">
        <v>8316.56</v>
      </c>
      <c r="T47">
        <v>0.9947600000000001</v>
      </c>
      <c r="U47">
        <v>216.277</v>
      </c>
      <c r="V47">
        <v>0.7750079999999999</v>
      </c>
      <c r="W47">
        <v>8323.97</v>
      </c>
      <c r="X47">
        <v>3.11279</v>
      </c>
      <c r="Y47">
        <v>389.464</v>
      </c>
      <c r="Z47">
        <v>3.15404</v>
      </c>
      <c r="AA47">
        <v>8357.48</v>
      </c>
      <c r="AB47">
        <v>1.29858</v>
      </c>
      <c r="AC47">
        <v>268.764</v>
      </c>
      <c r="AD47">
        <v>1.12891</v>
      </c>
      <c r="AE47">
        <v>8308.16</v>
      </c>
      <c r="AF47">
        <v>1.18107</v>
      </c>
      <c r="AG47">
        <v>235.627</v>
      </c>
      <c r="AH47">
        <v>0.9231400000000001</v>
      </c>
    </row>
    <row r="48" spans="1:34" ht="12.75">
      <c r="A48" s="5"/>
      <c r="B48" s="5">
        <v>8043</v>
      </c>
      <c r="C48">
        <v>53.9088</v>
      </c>
      <c r="D48">
        <v>0.000995519</v>
      </c>
      <c r="E48">
        <v>0.380868</v>
      </c>
      <c r="F48">
        <v>0.0007138520000000001</v>
      </c>
      <c r="G48">
        <v>53.3954</v>
      </c>
      <c r="H48">
        <v>0.00104021</v>
      </c>
      <c r="I48">
        <v>0.38506599999999996</v>
      </c>
      <c r="J48">
        <v>0.0006936020000000001</v>
      </c>
      <c r="K48">
        <v>52.7995</v>
      </c>
      <c r="L48">
        <v>0.00104002</v>
      </c>
      <c r="M48">
        <v>0.392362</v>
      </c>
      <c r="N48">
        <v>0.0007363690000000001</v>
      </c>
      <c r="O48">
        <v>51.417</v>
      </c>
      <c r="P48">
        <v>0.0009455350000000001</v>
      </c>
      <c r="Q48">
        <v>0.352721</v>
      </c>
      <c r="R48">
        <v>0.000587512</v>
      </c>
      <c r="S48">
        <v>8308.8</v>
      </c>
      <c r="T48">
        <v>1.00015</v>
      </c>
      <c r="U48">
        <v>215.563</v>
      </c>
      <c r="V48">
        <v>0.780504</v>
      </c>
      <c r="W48">
        <v>8320.07</v>
      </c>
      <c r="X48">
        <v>3.0629</v>
      </c>
      <c r="Y48">
        <v>385.385</v>
      </c>
      <c r="Z48">
        <v>3.01574</v>
      </c>
      <c r="AA48">
        <v>8357.49</v>
      </c>
      <c r="AB48">
        <v>1.26198</v>
      </c>
      <c r="AC48">
        <v>265.487</v>
      </c>
      <c r="AD48">
        <v>1.09554</v>
      </c>
      <c r="AE48">
        <v>8299.59</v>
      </c>
      <c r="AF48">
        <v>1.19125</v>
      </c>
      <c r="AG48">
        <v>234.068</v>
      </c>
      <c r="AH48">
        <v>0.909855</v>
      </c>
    </row>
    <row r="49" spans="1:34" ht="12.75">
      <c r="A49" s="5"/>
      <c r="B49" s="5">
        <v>8044</v>
      </c>
      <c r="C49">
        <v>53.9096</v>
      </c>
      <c r="D49">
        <v>0.0008258120000000001</v>
      </c>
      <c r="E49">
        <v>0.382664</v>
      </c>
      <c r="F49">
        <v>0.0005941960000000001</v>
      </c>
      <c r="G49">
        <v>53.3927</v>
      </c>
      <c r="H49">
        <v>0.000853227</v>
      </c>
      <c r="I49">
        <v>0.38500199999999996</v>
      </c>
      <c r="J49">
        <v>0.000573292</v>
      </c>
      <c r="K49">
        <v>52.7919</v>
      </c>
      <c r="L49">
        <v>0.000863087</v>
      </c>
      <c r="M49">
        <v>0.396611</v>
      </c>
      <c r="N49">
        <v>0.0006154999999999999</v>
      </c>
      <c r="O49">
        <v>51.4213</v>
      </c>
      <c r="P49">
        <v>0.0007828010000000001</v>
      </c>
      <c r="Q49">
        <v>0.35683899999999996</v>
      </c>
      <c r="R49">
        <v>0.00051324</v>
      </c>
      <c r="S49">
        <v>8315.22</v>
      </c>
      <c r="T49">
        <v>0.820854</v>
      </c>
      <c r="U49">
        <v>216.868</v>
      </c>
      <c r="V49">
        <v>0.6471439999999999</v>
      </c>
      <c r="W49">
        <v>8325.84</v>
      </c>
      <c r="X49">
        <v>2.47715</v>
      </c>
      <c r="Y49">
        <v>385.018</v>
      </c>
      <c r="Z49">
        <v>2.49391</v>
      </c>
      <c r="AA49">
        <v>8357.7</v>
      </c>
      <c r="AB49">
        <v>1.05767</v>
      </c>
      <c r="AC49">
        <v>266.899</v>
      </c>
      <c r="AD49">
        <v>0.9199489999999999</v>
      </c>
      <c r="AE49">
        <v>8309.8</v>
      </c>
      <c r="AF49">
        <v>0.959953</v>
      </c>
      <c r="AG49">
        <v>233.928</v>
      </c>
      <c r="AH49">
        <v>0.7400289999999999</v>
      </c>
    </row>
    <row r="50" spans="1:34" ht="12.75">
      <c r="A50" s="5"/>
      <c r="B50" s="5">
        <v>8045</v>
      </c>
      <c r="C50">
        <v>53.9042</v>
      </c>
      <c r="D50">
        <v>0.00100124</v>
      </c>
      <c r="E50">
        <v>0.38126099999999996</v>
      </c>
      <c r="F50">
        <v>0.0007228880000000001</v>
      </c>
      <c r="G50">
        <v>53.3873</v>
      </c>
      <c r="H50">
        <v>0.00104484</v>
      </c>
      <c r="I50">
        <v>0.385696</v>
      </c>
      <c r="J50">
        <v>0.000693462</v>
      </c>
      <c r="K50">
        <v>52.7902</v>
      </c>
      <c r="L50">
        <v>0.0010477</v>
      </c>
      <c r="M50">
        <v>0.396148</v>
      </c>
      <c r="N50">
        <v>0.0007488620000000001</v>
      </c>
      <c r="O50">
        <v>51.4084</v>
      </c>
      <c r="P50">
        <v>0.000944534</v>
      </c>
      <c r="Q50">
        <v>0.35476199999999997</v>
      </c>
      <c r="R50">
        <v>0.000621063</v>
      </c>
      <c r="S50">
        <v>8309.01</v>
      </c>
      <c r="T50">
        <v>1.0049</v>
      </c>
      <c r="U50">
        <v>215.571</v>
      </c>
      <c r="V50">
        <v>0.787516</v>
      </c>
      <c r="W50">
        <v>8326.05</v>
      </c>
      <c r="X50">
        <v>2.9841100000000003</v>
      </c>
      <c r="Y50">
        <v>384.58</v>
      </c>
      <c r="Z50">
        <v>3.03125</v>
      </c>
      <c r="AA50">
        <v>8353.34</v>
      </c>
      <c r="AB50">
        <v>1.31125</v>
      </c>
      <c r="AC50">
        <v>267.859</v>
      </c>
      <c r="AD50">
        <v>1.11178</v>
      </c>
      <c r="AE50">
        <v>8302.72</v>
      </c>
      <c r="AF50">
        <v>1.1831</v>
      </c>
      <c r="AG50">
        <v>232.822</v>
      </c>
      <c r="AH50">
        <v>0.901905</v>
      </c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34" ht="12.75">
      <c r="A54" s="5">
        <v>350</v>
      </c>
      <c r="B54" s="5">
        <v>8048</v>
      </c>
      <c r="C54">
        <v>53.9304</v>
      </c>
      <c r="D54">
        <v>0.00103855</v>
      </c>
      <c r="E54">
        <v>0.38823</v>
      </c>
      <c r="F54">
        <v>0.0007544530000000001</v>
      </c>
      <c r="G54">
        <v>53.4136</v>
      </c>
      <c r="H54">
        <v>0.00107034</v>
      </c>
      <c r="I54">
        <v>0.39231699999999997</v>
      </c>
      <c r="J54">
        <v>0.0007393590000000001</v>
      </c>
      <c r="K54">
        <v>52.795</v>
      </c>
      <c r="L54">
        <v>0.00107229</v>
      </c>
      <c r="M54">
        <v>0.393941</v>
      </c>
      <c r="N54">
        <v>0.00077235</v>
      </c>
      <c r="O54">
        <v>51.4451</v>
      </c>
      <c r="P54">
        <v>0.000984459</v>
      </c>
      <c r="Q54">
        <v>0.35742599999999997</v>
      </c>
      <c r="R54">
        <v>0.000612958</v>
      </c>
      <c r="S54">
        <v>8346.22</v>
      </c>
      <c r="T54">
        <v>1.03406</v>
      </c>
      <c r="U54">
        <v>224.122</v>
      </c>
      <c r="V54">
        <v>0.829568</v>
      </c>
      <c r="W54">
        <v>8340.89</v>
      </c>
      <c r="X54">
        <v>3.00714</v>
      </c>
      <c r="Y54">
        <v>384.905</v>
      </c>
      <c r="Z54">
        <v>3.16838</v>
      </c>
      <c r="AA54">
        <v>8374.12</v>
      </c>
      <c r="AB54">
        <v>1.3337</v>
      </c>
      <c r="AC54">
        <v>271.557</v>
      </c>
      <c r="AD54">
        <v>1.20442</v>
      </c>
      <c r="AE54">
        <v>8338.61</v>
      </c>
      <c r="AF54">
        <v>1.20166</v>
      </c>
      <c r="AG54">
        <v>241.092</v>
      </c>
      <c r="AH54">
        <v>0.975459</v>
      </c>
    </row>
    <row r="55" spans="1:34" ht="12.75">
      <c r="A55" s="5" t="s">
        <v>16</v>
      </c>
      <c r="B55" s="5">
        <v>8049</v>
      </c>
      <c r="C55">
        <v>53.9237</v>
      </c>
      <c r="D55">
        <v>0.0010192</v>
      </c>
      <c r="E55">
        <v>0.384355</v>
      </c>
      <c r="F55">
        <v>0.00074439</v>
      </c>
      <c r="G55">
        <v>53.4075</v>
      </c>
      <c r="H55">
        <v>0.00105726</v>
      </c>
      <c r="I55">
        <v>0.38712199999999997</v>
      </c>
      <c r="J55">
        <v>0.000723884</v>
      </c>
      <c r="K55">
        <v>52.7939</v>
      </c>
      <c r="L55">
        <v>0.00105562</v>
      </c>
      <c r="M55">
        <v>0.391246</v>
      </c>
      <c r="N55">
        <v>0.0007611460000000001</v>
      </c>
      <c r="O55">
        <v>51.4333</v>
      </c>
      <c r="P55">
        <v>0.0009716190000000001</v>
      </c>
      <c r="Q55">
        <v>0.356699</v>
      </c>
      <c r="R55">
        <v>0.0006133530000000001</v>
      </c>
      <c r="S55">
        <v>8339.44</v>
      </c>
      <c r="T55">
        <v>1.02914</v>
      </c>
      <c r="U55">
        <v>223.057</v>
      </c>
      <c r="V55">
        <v>0.8360500000000001</v>
      </c>
      <c r="W55">
        <v>8337.48</v>
      </c>
      <c r="X55">
        <v>3.1138</v>
      </c>
      <c r="Y55">
        <v>389.193</v>
      </c>
      <c r="Z55">
        <v>3.29802</v>
      </c>
      <c r="AA55">
        <v>8368.48</v>
      </c>
      <c r="AB55">
        <v>1.37724</v>
      </c>
      <c r="AC55">
        <v>274.847</v>
      </c>
      <c r="AD55">
        <v>1.24937</v>
      </c>
      <c r="AE55">
        <v>8332.9</v>
      </c>
      <c r="AF55">
        <v>1.20825</v>
      </c>
      <c r="AG55">
        <v>240.141</v>
      </c>
      <c r="AH55">
        <v>0.965847</v>
      </c>
    </row>
    <row r="56" spans="1:34" ht="12.75">
      <c r="A56" s="5" t="s">
        <v>11</v>
      </c>
      <c r="B56" s="5">
        <v>8050</v>
      </c>
      <c r="C56">
        <v>53.9377</v>
      </c>
      <c r="D56">
        <v>0.000857847</v>
      </c>
      <c r="E56">
        <v>0.382253</v>
      </c>
      <c r="F56">
        <v>0.000631108</v>
      </c>
      <c r="G56">
        <v>53.4245</v>
      </c>
      <c r="H56">
        <v>0.000886129</v>
      </c>
      <c r="I56">
        <v>0.386808</v>
      </c>
      <c r="J56">
        <v>0.000615844</v>
      </c>
      <c r="K56">
        <v>52.8027</v>
      </c>
      <c r="L56">
        <v>0.000881314</v>
      </c>
      <c r="M56">
        <v>0.387352</v>
      </c>
      <c r="N56">
        <v>0.000640259</v>
      </c>
      <c r="O56">
        <v>51.4526</v>
      </c>
      <c r="P56">
        <v>0.000812753</v>
      </c>
      <c r="Q56">
        <v>0.354302</v>
      </c>
      <c r="R56">
        <v>0.000520364</v>
      </c>
      <c r="S56">
        <v>8337.97</v>
      </c>
      <c r="T56">
        <v>0.877624</v>
      </c>
      <c r="U56">
        <v>222.968</v>
      </c>
      <c r="V56">
        <v>0.706187</v>
      </c>
      <c r="W56">
        <v>8341.13</v>
      </c>
      <c r="X56">
        <v>2.54608</v>
      </c>
      <c r="Y56">
        <v>388.076</v>
      </c>
      <c r="Z56">
        <v>2.72023</v>
      </c>
      <c r="AA56">
        <v>8370.13</v>
      </c>
      <c r="AB56">
        <v>1.13391</v>
      </c>
      <c r="AC56">
        <v>272.603</v>
      </c>
      <c r="AD56">
        <v>1.02492</v>
      </c>
      <c r="AE56">
        <v>8335.53</v>
      </c>
      <c r="AF56">
        <v>1.00065</v>
      </c>
      <c r="AG56">
        <v>240.496</v>
      </c>
      <c r="AH56">
        <v>0.814394</v>
      </c>
    </row>
    <row r="57" spans="1:34" ht="12.75">
      <c r="A57" s="5"/>
      <c r="B57" s="5">
        <v>8051</v>
      </c>
      <c r="C57">
        <v>53.977</v>
      </c>
      <c r="D57">
        <v>0.0010381</v>
      </c>
      <c r="E57">
        <v>0.384914</v>
      </c>
      <c r="F57">
        <v>0.00073949</v>
      </c>
      <c r="G57">
        <v>53.4629</v>
      </c>
      <c r="H57">
        <v>0.0010654</v>
      </c>
      <c r="I57">
        <v>0.38986000000000004</v>
      </c>
      <c r="J57">
        <v>0.0007396550000000001</v>
      </c>
      <c r="K57">
        <v>52.8493</v>
      </c>
      <c r="L57">
        <v>0.00106834</v>
      </c>
      <c r="M57">
        <v>0.391084</v>
      </c>
      <c r="N57">
        <v>0.00076449</v>
      </c>
      <c r="O57">
        <v>51.4865</v>
      </c>
      <c r="P57">
        <v>0.000985039</v>
      </c>
      <c r="Q57">
        <v>0.357056</v>
      </c>
      <c r="R57">
        <v>0.0006166180000000001</v>
      </c>
      <c r="S57">
        <v>8329.11</v>
      </c>
      <c r="T57">
        <v>1.04856</v>
      </c>
      <c r="U57">
        <v>221.056</v>
      </c>
      <c r="V57">
        <v>0.83945</v>
      </c>
      <c r="W57">
        <v>8330.45</v>
      </c>
      <c r="X57">
        <v>3.1809</v>
      </c>
      <c r="Y57">
        <v>390.448</v>
      </c>
      <c r="Z57">
        <v>3.31734</v>
      </c>
      <c r="AA57">
        <v>8367.3</v>
      </c>
      <c r="AB57">
        <v>1.33722</v>
      </c>
      <c r="AC57">
        <v>269.461</v>
      </c>
      <c r="AD57">
        <v>1.19387</v>
      </c>
      <c r="AE57">
        <v>8328.02</v>
      </c>
      <c r="AF57">
        <v>1.22029</v>
      </c>
      <c r="AG57">
        <v>239.837</v>
      </c>
      <c r="AH57">
        <v>0.975468</v>
      </c>
    </row>
    <row r="58" spans="1:34" ht="12.75">
      <c r="A58" s="5"/>
      <c r="B58" s="5">
        <v>8052</v>
      </c>
      <c r="C58">
        <v>53.9768</v>
      </c>
      <c r="D58">
        <v>0.00104571</v>
      </c>
      <c r="E58">
        <v>0.38949000000000006</v>
      </c>
      <c r="F58">
        <v>0.000756549</v>
      </c>
      <c r="G58">
        <v>53.4643</v>
      </c>
      <c r="H58">
        <v>0.00107228</v>
      </c>
      <c r="I58">
        <v>0.39252699999999996</v>
      </c>
      <c r="J58">
        <v>0.0007396280000000001</v>
      </c>
      <c r="K58">
        <v>52.8424</v>
      </c>
      <c r="L58">
        <v>0.00107703</v>
      </c>
      <c r="M58">
        <v>0.395356</v>
      </c>
      <c r="N58">
        <v>0.0007710950000000001</v>
      </c>
      <c r="O58">
        <v>51.4893</v>
      </c>
      <c r="P58">
        <v>0.000987576</v>
      </c>
      <c r="Q58">
        <v>0.362438</v>
      </c>
      <c r="R58">
        <v>0.000655802</v>
      </c>
      <c r="S58">
        <v>8338.94</v>
      </c>
      <c r="T58">
        <v>1.03908</v>
      </c>
      <c r="U58">
        <v>222.868</v>
      </c>
      <c r="V58">
        <v>0.8323339999999999</v>
      </c>
      <c r="W58">
        <v>8337.07</v>
      </c>
      <c r="X58">
        <v>3.16283</v>
      </c>
      <c r="Y58">
        <v>393.046</v>
      </c>
      <c r="Z58">
        <v>3.37042</v>
      </c>
      <c r="AA58">
        <v>8372.38</v>
      </c>
      <c r="AB58">
        <v>1.34718</v>
      </c>
      <c r="AC58">
        <v>273.354</v>
      </c>
      <c r="AD58">
        <v>1.21903</v>
      </c>
      <c r="AE58">
        <v>8336.16</v>
      </c>
      <c r="AF58">
        <v>1.19264</v>
      </c>
      <c r="AG58">
        <v>239.928</v>
      </c>
      <c r="AH58">
        <v>0.9531729999999999</v>
      </c>
    </row>
    <row r="59" spans="1:34" ht="12.75">
      <c r="A59" s="5"/>
      <c r="B59" s="5">
        <v>8053</v>
      </c>
      <c r="C59">
        <v>53.9596</v>
      </c>
      <c r="D59">
        <v>0.00102864</v>
      </c>
      <c r="E59">
        <v>0.388318</v>
      </c>
      <c r="F59">
        <v>0.000743369</v>
      </c>
      <c r="G59">
        <v>53.4453</v>
      </c>
      <c r="H59">
        <v>0.00105467</v>
      </c>
      <c r="I59">
        <v>0.39180899999999996</v>
      </c>
      <c r="J59">
        <v>0.0007312680000000001</v>
      </c>
      <c r="K59">
        <v>52.8306</v>
      </c>
      <c r="L59">
        <v>0.00105691</v>
      </c>
      <c r="M59">
        <v>0.39409099999999997</v>
      </c>
      <c r="N59">
        <v>0.000758069</v>
      </c>
      <c r="O59">
        <v>51.47</v>
      </c>
      <c r="P59">
        <v>0.000974625</v>
      </c>
      <c r="Q59">
        <v>0.35975199999999996</v>
      </c>
      <c r="R59">
        <v>0.0006156390000000001</v>
      </c>
      <c r="S59">
        <v>8332.04</v>
      </c>
      <c r="T59">
        <v>1.02996</v>
      </c>
      <c r="U59">
        <v>221.947</v>
      </c>
      <c r="V59">
        <v>0.8329829999999999</v>
      </c>
      <c r="W59">
        <v>8335.09</v>
      </c>
      <c r="X59">
        <v>3.1508</v>
      </c>
      <c r="Y59">
        <v>392.757</v>
      </c>
      <c r="Z59">
        <v>3.32363</v>
      </c>
      <c r="AA59">
        <v>8369.46</v>
      </c>
      <c r="AB59">
        <v>1.33627</v>
      </c>
      <c r="AC59">
        <v>271.457</v>
      </c>
      <c r="AD59">
        <v>1.2027700000000001</v>
      </c>
      <c r="AE59">
        <v>8329.21</v>
      </c>
      <c r="AF59">
        <v>1.2106000000000001</v>
      </c>
      <c r="AG59">
        <v>240.529</v>
      </c>
      <c r="AH59">
        <v>0.960154</v>
      </c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34" ht="12.75">
      <c r="A63" s="5">
        <v>350</v>
      </c>
      <c r="B63" s="5">
        <v>8060</v>
      </c>
      <c r="C63">
        <v>53.9445</v>
      </c>
      <c r="D63">
        <v>0.000798835</v>
      </c>
      <c r="E63">
        <v>0.38220299999999996</v>
      </c>
      <c r="F63">
        <v>0.000598401</v>
      </c>
      <c r="G63">
        <v>53.3386</v>
      </c>
      <c r="H63">
        <v>0.0008077020000000001</v>
      </c>
      <c r="I63">
        <v>0.3786</v>
      </c>
      <c r="J63">
        <v>0.0005420620000000001</v>
      </c>
      <c r="K63">
        <v>52.7937</v>
      </c>
      <c r="L63">
        <v>0.00081149</v>
      </c>
      <c r="M63">
        <v>0.381915</v>
      </c>
      <c r="N63">
        <v>0.0005929710000000001</v>
      </c>
      <c r="O63">
        <v>51.4862</v>
      </c>
      <c r="P63">
        <v>0.000758946</v>
      </c>
      <c r="Q63">
        <v>0.354749</v>
      </c>
      <c r="R63">
        <v>0.000475566</v>
      </c>
      <c r="S63">
        <v>8443.78</v>
      </c>
      <c r="T63">
        <v>0.752562</v>
      </c>
      <c r="U63">
        <v>246.439</v>
      </c>
      <c r="V63">
        <v>0.699836</v>
      </c>
      <c r="W63">
        <v>8386.75</v>
      </c>
      <c r="X63">
        <v>2.06093</v>
      </c>
      <c r="Y63">
        <v>401.611</v>
      </c>
      <c r="Z63">
        <v>2.57448</v>
      </c>
      <c r="AA63">
        <v>8431.77</v>
      </c>
      <c r="AB63">
        <v>0.9494549999999999</v>
      </c>
      <c r="AC63">
        <v>285.53</v>
      </c>
      <c r="AD63">
        <v>0.9783689999999999</v>
      </c>
      <c r="AE63">
        <v>8426.7</v>
      </c>
      <c r="AF63">
        <v>0.830592</v>
      </c>
      <c r="AG63">
        <v>261.13</v>
      </c>
      <c r="AH63">
        <v>0.7897689999999999</v>
      </c>
    </row>
    <row r="64" spans="1:34" ht="12.75">
      <c r="A64" s="5" t="s">
        <v>17</v>
      </c>
      <c r="B64" s="5">
        <v>8061</v>
      </c>
      <c r="C64">
        <v>53.9723</v>
      </c>
      <c r="D64">
        <v>0.000791046</v>
      </c>
      <c r="E64">
        <v>0.38743299999999997</v>
      </c>
      <c r="F64">
        <v>0.00058581</v>
      </c>
      <c r="G64">
        <v>53.3684</v>
      </c>
      <c r="H64">
        <v>0.000790939</v>
      </c>
      <c r="I64">
        <v>0.381656</v>
      </c>
      <c r="J64">
        <v>0.000525174</v>
      </c>
      <c r="K64">
        <v>52.8277</v>
      </c>
      <c r="L64">
        <v>0.000797064</v>
      </c>
      <c r="M64">
        <v>0.38558499999999996</v>
      </c>
      <c r="N64">
        <v>0.00057869</v>
      </c>
      <c r="O64">
        <v>51.5044</v>
      </c>
      <c r="P64">
        <v>0.000746034</v>
      </c>
      <c r="Q64">
        <v>0.35753599999999996</v>
      </c>
      <c r="R64">
        <v>0.00046798900000000004</v>
      </c>
      <c r="S64">
        <v>8433.51</v>
      </c>
      <c r="T64">
        <v>0.716248</v>
      </c>
      <c r="U64">
        <v>241.81</v>
      </c>
      <c r="V64">
        <v>0.6529659999999999</v>
      </c>
      <c r="W64">
        <v>8383.27</v>
      </c>
      <c r="X64">
        <v>2.01559</v>
      </c>
      <c r="Y64">
        <v>400.075</v>
      </c>
      <c r="Z64">
        <v>2.4818700000000002</v>
      </c>
      <c r="AA64">
        <v>8425.88</v>
      </c>
      <c r="AB64">
        <v>0.9352229999999999</v>
      </c>
      <c r="AC64">
        <v>286.777</v>
      </c>
      <c r="AD64">
        <v>0.961556</v>
      </c>
      <c r="AE64">
        <v>8422.57</v>
      </c>
      <c r="AF64">
        <v>0.8013549999999999</v>
      </c>
      <c r="AG64">
        <v>257.669</v>
      </c>
      <c r="AH64">
        <v>0.7521829999999999</v>
      </c>
    </row>
    <row r="65" spans="1:34" ht="12.75">
      <c r="A65" s="5" t="s">
        <v>18</v>
      </c>
      <c r="B65" s="5">
        <v>8062</v>
      </c>
      <c r="C65">
        <v>53.9611</v>
      </c>
      <c r="D65">
        <v>0.0008269620000000001</v>
      </c>
      <c r="E65">
        <v>0.388159</v>
      </c>
      <c r="F65">
        <v>0.000615237</v>
      </c>
      <c r="G65">
        <v>53.36</v>
      </c>
      <c r="H65">
        <v>0.000826552</v>
      </c>
      <c r="I65">
        <v>0.381942</v>
      </c>
      <c r="J65">
        <v>0.00055278</v>
      </c>
      <c r="K65">
        <v>52.8109</v>
      </c>
      <c r="L65">
        <v>0.000833464</v>
      </c>
      <c r="M65">
        <v>0.38673599999999997</v>
      </c>
      <c r="N65">
        <v>0.00060695</v>
      </c>
      <c r="O65">
        <v>51.5017</v>
      </c>
      <c r="P65">
        <v>0.000780657</v>
      </c>
      <c r="Q65">
        <v>0.359587</v>
      </c>
      <c r="R65">
        <v>0.00049702</v>
      </c>
      <c r="S65">
        <v>8441.9</v>
      </c>
      <c r="T65">
        <v>0.7568600000000001</v>
      </c>
      <c r="U65">
        <v>245.51</v>
      </c>
      <c r="V65">
        <v>0.705317</v>
      </c>
      <c r="W65">
        <v>8393.24</v>
      </c>
      <c r="X65">
        <v>2.06443</v>
      </c>
      <c r="Y65">
        <v>402.904</v>
      </c>
      <c r="Z65">
        <v>2.62367</v>
      </c>
      <c r="AA65">
        <v>8436.26</v>
      </c>
      <c r="AB65">
        <v>0.9649479999999999</v>
      </c>
      <c r="AC65">
        <v>287.421</v>
      </c>
      <c r="AD65">
        <v>1.00753</v>
      </c>
      <c r="AE65">
        <v>8432.11</v>
      </c>
      <c r="AF65">
        <v>0.8379489999999999</v>
      </c>
      <c r="AG65">
        <v>260.295</v>
      </c>
      <c r="AH65">
        <v>0.7980849999999999</v>
      </c>
    </row>
    <row r="66" spans="1:34" ht="12.75">
      <c r="A66" s="5"/>
      <c r="B66" s="5">
        <v>8063</v>
      </c>
      <c r="C66">
        <v>53.9596</v>
      </c>
      <c r="D66">
        <v>0.0008073990000000001</v>
      </c>
      <c r="E66">
        <v>0.388679</v>
      </c>
      <c r="F66">
        <v>0.000602737</v>
      </c>
      <c r="G66">
        <v>53.3552</v>
      </c>
      <c r="H66">
        <v>0.000805935</v>
      </c>
      <c r="I66">
        <v>0.381967</v>
      </c>
      <c r="J66">
        <v>0.0005415260000000001</v>
      </c>
      <c r="K66">
        <v>52.8141</v>
      </c>
      <c r="L66">
        <v>0.000815501</v>
      </c>
      <c r="M66">
        <v>0.387459</v>
      </c>
      <c r="N66">
        <v>0.0005915580000000001</v>
      </c>
      <c r="O66">
        <v>51.494</v>
      </c>
      <c r="P66">
        <v>0.000761547</v>
      </c>
      <c r="Q66">
        <v>0.359182</v>
      </c>
      <c r="R66">
        <v>0.000469106</v>
      </c>
      <c r="S66">
        <v>8428.53</v>
      </c>
      <c r="T66">
        <v>0.738602</v>
      </c>
      <c r="U66">
        <v>242.289</v>
      </c>
      <c r="V66">
        <v>0.670526</v>
      </c>
      <c r="W66">
        <v>8385.97</v>
      </c>
      <c r="X66">
        <v>2.03975</v>
      </c>
      <c r="Y66">
        <v>399.704</v>
      </c>
      <c r="Z66">
        <v>2.53823</v>
      </c>
      <c r="AA66">
        <v>8429.09</v>
      </c>
      <c r="AB66">
        <v>0.9444809999999999</v>
      </c>
      <c r="AC66">
        <v>285.29</v>
      </c>
      <c r="AD66">
        <v>0.973768</v>
      </c>
      <c r="AE66">
        <v>8423.09</v>
      </c>
      <c r="AF66">
        <v>0.815148</v>
      </c>
      <c r="AG66">
        <v>257.675</v>
      </c>
      <c r="AH66">
        <v>0.7592500000000001</v>
      </c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34" ht="12.75">
      <c r="A70" s="5">
        <v>225</v>
      </c>
      <c r="B70" s="5">
        <v>8066</v>
      </c>
      <c r="C70">
        <v>53.9789</v>
      </c>
      <c r="D70">
        <v>0.0008944230000000001</v>
      </c>
      <c r="E70">
        <v>0.39514000000000005</v>
      </c>
      <c r="F70">
        <v>0.000686724</v>
      </c>
      <c r="G70">
        <v>53.3817</v>
      </c>
      <c r="H70">
        <v>0.0008899260000000001</v>
      </c>
      <c r="I70">
        <v>0.387368</v>
      </c>
      <c r="J70">
        <v>0.000602995</v>
      </c>
      <c r="K70">
        <v>52.8393</v>
      </c>
      <c r="L70">
        <v>0.0009192050000000001</v>
      </c>
      <c r="M70">
        <v>0.40205</v>
      </c>
      <c r="N70">
        <v>0.0006979660000000001</v>
      </c>
      <c r="O70">
        <v>51.528</v>
      </c>
      <c r="P70">
        <v>0.000854596</v>
      </c>
      <c r="Q70">
        <v>0.36849899999999997</v>
      </c>
      <c r="R70">
        <v>0.000551484</v>
      </c>
      <c r="S70">
        <v>8487.43</v>
      </c>
      <c r="T70">
        <v>0.830376</v>
      </c>
      <c r="U70">
        <v>258.584</v>
      </c>
      <c r="V70">
        <v>0.843067</v>
      </c>
      <c r="W70">
        <v>8407.67</v>
      </c>
      <c r="X70">
        <v>2.09235</v>
      </c>
      <c r="Y70">
        <v>401.503</v>
      </c>
      <c r="Z70">
        <v>2.7507800000000002</v>
      </c>
      <c r="AA70">
        <v>8468.25</v>
      </c>
      <c r="AB70">
        <v>1.0391</v>
      </c>
      <c r="AC70">
        <v>297.496</v>
      </c>
      <c r="AD70">
        <v>1.16251</v>
      </c>
      <c r="AE70">
        <v>8482.39</v>
      </c>
      <c r="AF70">
        <v>0.899234</v>
      </c>
      <c r="AG70">
        <v>273.857</v>
      </c>
      <c r="AH70">
        <v>0.953903</v>
      </c>
    </row>
    <row r="71" spans="1:34" ht="12.75">
      <c r="A71" s="5" t="s">
        <v>19</v>
      </c>
      <c r="B71" s="5">
        <v>8067</v>
      </c>
      <c r="C71">
        <v>53.9595</v>
      </c>
      <c r="D71">
        <v>0.0008794920000000001</v>
      </c>
      <c r="E71">
        <v>0.39000599999999996</v>
      </c>
      <c r="F71">
        <v>0.0006698520000000001</v>
      </c>
      <c r="G71">
        <v>53.3585</v>
      </c>
      <c r="H71">
        <v>0.000881481</v>
      </c>
      <c r="I71">
        <v>0.383057</v>
      </c>
      <c r="J71">
        <v>0.0005960420000000001</v>
      </c>
      <c r="K71">
        <v>52.8264</v>
      </c>
      <c r="L71">
        <v>0.000902242</v>
      </c>
      <c r="M71">
        <v>0.395889</v>
      </c>
      <c r="N71">
        <v>0.0006767580000000001</v>
      </c>
      <c r="O71">
        <v>51.504</v>
      </c>
      <c r="P71">
        <v>0.000843744</v>
      </c>
      <c r="Q71">
        <v>0.361604</v>
      </c>
      <c r="R71">
        <v>0.0005309970000000001</v>
      </c>
      <c r="S71">
        <v>8460.19</v>
      </c>
      <c r="T71">
        <v>0.803496</v>
      </c>
      <c r="U71">
        <v>249.064</v>
      </c>
      <c r="V71">
        <v>0.771691</v>
      </c>
      <c r="W71">
        <v>8397.96</v>
      </c>
      <c r="X71">
        <v>2.14064</v>
      </c>
      <c r="Y71">
        <v>401.084</v>
      </c>
      <c r="Z71">
        <v>2.76158</v>
      </c>
      <c r="AA71">
        <v>8455.12</v>
      </c>
      <c r="AB71">
        <v>1.02489</v>
      </c>
      <c r="AC71">
        <v>292.302</v>
      </c>
      <c r="AD71">
        <v>1.10524</v>
      </c>
      <c r="AE71">
        <v>8460.74</v>
      </c>
      <c r="AF71">
        <v>0.8893289999999999</v>
      </c>
      <c r="AG71">
        <v>267.99</v>
      </c>
      <c r="AH71">
        <v>0.896219</v>
      </c>
    </row>
    <row r="72" spans="1:34" ht="12.75">
      <c r="A72" s="5" t="s">
        <v>18</v>
      </c>
      <c r="B72" s="5">
        <v>8068</v>
      </c>
      <c r="C72">
        <v>53.9826</v>
      </c>
      <c r="D72">
        <v>0.0008905040000000001</v>
      </c>
      <c r="E72">
        <v>0.39280000000000004</v>
      </c>
      <c r="F72">
        <v>0.00068189</v>
      </c>
      <c r="G72">
        <v>53.3823</v>
      </c>
      <c r="H72">
        <v>0.000890357</v>
      </c>
      <c r="I72">
        <v>0.38467199999999996</v>
      </c>
      <c r="J72">
        <v>0.000601553</v>
      </c>
      <c r="K72">
        <v>52.8418</v>
      </c>
      <c r="L72">
        <v>0.000912197</v>
      </c>
      <c r="M72">
        <v>0.398123</v>
      </c>
      <c r="N72">
        <v>0.000686643</v>
      </c>
      <c r="O72">
        <v>51.5334</v>
      </c>
      <c r="P72">
        <v>0.000850637</v>
      </c>
      <c r="Q72">
        <v>0.36575599999999997</v>
      </c>
      <c r="R72">
        <v>0.0005423520000000001</v>
      </c>
      <c r="S72">
        <v>8465.9</v>
      </c>
      <c r="T72">
        <v>0.805454</v>
      </c>
      <c r="U72">
        <v>250.348</v>
      </c>
      <c r="V72">
        <v>0.7783749999999999</v>
      </c>
      <c r="W72">
        <v>8404.36</v>
      </c>
      <c r="X72">
        <v>2.0995</v>
      </c>
      <c r="Y72">
        <v>400.31</v>
      </c>
      <c r="Z72">
        <v>2.74567</v>
      </c>
      <c r="AA72">
        <v>8459.37</v>
      </c>
      <c r="AB72">
        <v>1.03266</v>
      </c>
      <c r="AC72">
        <v>294.637</v>
      </c>
      <c r="AD72">
        <v>1.13667</v>
      </c>
      <c r="AE72">
        <v>8468.28</v>
      </c>
      <c r="AF72">
        <v>0.891216</v>
      </c>
      <c r="AG72">
        <v>269.194</v>
      </c>
      <c r="AH72">
        <v>0.913729</v>
      </c>
    </row>
    <row r="73" spans="1:34" ht="12.75">
      <c r="A73" s="5"/>
      <c r="B73" s="5">
        <v>8069</v>
      </c>
      <c r="C73">
        <v>53.9827</v>
      </c>
      <c r="D73">
        <v>0.000863419</v>
      </c>
      <c r="E73">
        <v>0.393103</v>
      </c>
      <c r="F73">
        <v>0.000659802</v>
      </c>
      <c r="G73">
        <v>53.3859</v>
      </c>
      <c r="H73">
        <v>0.000859321</v>
      </c>
      <c r="I73">
        <v>0.385051</v>
      </c>
      <c r="J73">
        <v>0.000582082</v>
      </c>
      <c r="K73">
        <v>52.853</v>
      </c>
      <c r="L73">
        <v>0.0008812350000000001</v>
      </c>
      <c r="M73">
        <v>0.398752</v>
      </c>
      <c r="N73">
        <v>0.0006567270000000001</v>
      </c>
      <c r="O73">
        <v>51.528</v>
      </c>
      <c r="P73">
        <v>0.000826283</v>
      </c>
      <c r="Q73">
        <v>0.364242</v>
      </c>
      <c r="R73">
        <v>0.000505158</v>
      </c>
      <c r="S73">
        <v>8454.99</v>
      </c>
      <c r="T73">
        <v>0.7898339999999999</v>
      </c>
      <c r="U73">
        <v>250.347</v>
      </c>
      <c r="V73">
        <v>0.751872</v>
      </c>
      <c r="W73">
        <v>8398.94</v>
      </c>
      <c r="X73">
        <v>2.09188</v>
      </c>
      <c r="Y73">
        <v>404.45</v>
      </c>
      <c r="Z73">
        <v>2.72026</v>
      </c>
      <c r="AA73">
        <v>8452.65</v>
      </c>
      <c r="AB73">
        <v>1.01569</v>
      </c>
      <c r="AC73">
        <v>296.002</v>
      </c>
      <c r="AD73">
        <v>1.11165</v>
      </c>
      <c r="AE73">
        <v>8457.78</v>
      </c>
      <c r="AF73">
        <v>0.864281</v>
      </c>
      <c r="AG73">
        <v>267.614</v>
      </c>
      <c r="AH73">
        <v>0.872108</v>
      </c>
    </row>
    <row r="74" spans="1:34" ht="12.75">
      <c r="A74" s="5"/>
      <c r="B74" s="5">
        <v>8070</v>
      </c>
      <c r="C74">
        <v>53.9753</v>
      </c>
      <c r="D74">
        <v>0.000894262</v>
      </c>
      <c r="E74">
        <v>0.392781</v>
      </c>
      <c r="F74">
        <v>0.000683744</v>
      </c>
      <c r="G74">
        <v>53.3778</v>
      </c>
      <c r="H74">
        <v>0.0008951300000000001</v>
      </c>
      <c r="I74">
        <v>0.387717</v>
      </c>
      <c r="J74">
        <v>0.0006076300000000001</v>
      </c>
      <c r="K74">
        <v>52.8374</v>
      </c>
      <c r="L74">
        <v>0.000914367</v>
      </c>
      <c r="M74">
        <v>0.39888399999999996</v>
      </c>
      <c r="N74">
        <v>0.0006916540000000001</v>
      </c>
      <c r="O74">
        <v>51.5281</v>
      </c>
      <c r="P74">
        <v>0.0008550430000000001</v>
      </c>
      <c r="Q74">
        <v>0.367058</v>
      </c>
      <c r="R74">
        <v>0.0005521310000000001</v>
      </c>
      <c r="S74">
        <v>8465.46</v>
      </c>
      <c r="T74">
        <v>0.825209</v>
      </c>
      <c r="U74">
        <v>252.733</v>
      </c>
      <c r="V74">
        <v>0.8012509999999999</v>
      </c>
      <c r="W74">
        <v>8406.67</v>
      </c>
      <c r="X74">
        <v>2.10636</v>
      </c>
      <c r="Y74">
        <v>402.183</v>
      </c>
      <c r="Z74">
        <v>2.77542</v>
      </c>
      <c r="AA74">
        <v>8460.89</v>
      </c>
      <c r="AB74">
        <v>1.05268</v>
      </c>
      <c r="AC74">
        <v>297.802</v>
      </c>
      <c r="AD74">
        <v>1.16897</v>
      </c>
      <c r="AE74">
        <v>8467.03</v>
      </c>
      <c r="AF74">
        <v>0.899233</v>
      </c>
      <c r="AG74">
        <v>269.796</v>
      </c>
      <c r="AH74">
        <v>0.92388</v>
      </c>
    </row>
    <row r="75" spans="1:34" ht="12.75">
      <c r="A75" s="5"/>
      <c r="B75" s="5">
        <v>8071</v>
      </c>
      <c r="C75">
        <v>53.9691</v>
      </c>
      <c r="D75">
        <v>0.0008914140000000001</v>
      </c>
      <c r="E75">
        <v>0.391457</v>
      </c>
      <c r="F75">
        <v>0.0006749060000000001</v>
      </c>
      <c r="G75">
        <v>53.3727</v>
      </c>
      <c r="H75">
        <v>0.0008901120000000001</v>
      </c>
      <c r="I75">
        <v>0.383831</v>
      </c>
      <c r="J75">
        <v>0.000598138</v>
      </c>
      <c r="K75">
        <v>52.8348</v>
      </c>
      <c r="L75">
        <v>0.000910181</v>
      </c>
      <c r="M75">
        <v>0.395406</v>
      </c>
      <c r="N75">
        <v>0.0006857170000000001</v>
      </c>
      <c r="O75">
        <v>51.512</v>
      </c>
      <c r="P75">
        <v>0.0008436740000000001</v>
      </c>
      <c r="Q75">
        <v>0.364653</v>
      </c>
      <c r="R75">
        <v>0.0005463120000000001</v>
      </c>
      <c r="S75">
        <v>8440.26</v>
      </c>
      <c r="T75">
        <v>0.8164319999999999</v>
      </c>
      <c r="U75">
        <v>246.745</v>
      </c>
      <c r="V75">
        <v>0.7674300000000001</v>
      </c>
      <c r="W75">
        <v>8396.36</v>
      </c>
      <c r="X75">
        <v>2.13736</v>
      </c>
      <c r="Y75">
        <v>398.7</v>
      </c>
      <c r="Z75">
        <v>2.74305</v>
      </c>
      <c r="AA75">
        <v>8446.41</v>
      </c>
      <c r="AB75">
        <v>1.03878</v>
      </c>
      <c r="AC75">
        <v>291.151</v>
      </c>
      <c r="AD75">
        <v>1.10479</v>
      </c>
      <c r="AE75">
        <v>8445.82</v>
      </c>
      <c r="AF75">
        <v>0.8872289999999999</v>
      </c>
      <c r="AG75">
        <v>263.165</v>
      </c>
      <c r="AH75">
        <v>0.866517</v>
      </c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34" ht="12.75">
      <c r="A79" s="5">
        <v>50</v>
      </c>
      <c r="B79" s="5">
        <v>8074</v>
      </c>
      <c r="C79">
        <v>53.982</v>
      </c>
      <c r="D79">
        <v>0.00128149</v>
      </c>
      <c r="E79">
        <v>0.394694</v>
      </c>
      <c r="F79">
        <v>0.000977555</v>
      </c>
      <c r="G79">
        <v>53.3871</v>
      </c>
      <c r="H79">
        <v>0.00126819</v>
      </c>
      <c r="I79">
        <v>0.38639599999999996</v>
      </c>
      <c r="J79">
        <v>0.00086472</v>
      </c>
      <c r="K79">
        <v>52.8367</v>
      </c>
      <c r="L79">
        <v>0.00129901</v>
      </c>
      <c r="M79">
        <v>0.395872</v>
      </c>
      <c r="N79">
        <v>0.000986408</v>
      </c>
      <c r="O79">
        <v>51.5291</v>
      </c>
      <c r="P79">
        <v>0.00120037</v>
      </c>
      <c r="Q79">
        <v>0.368249</v>
      </c>
      <c r="R79">
        <v>0.00081851</v>
      </c>
      <c r="S79">
        <v>8459.13</v>
      </c>
      <c r="T79">
        <v>1.19053</v>
      </c>
      <c r="U79">
        <v>252.506</v>
      </c>
      <c r="V79">
        <v>1.15076</v>
      </c>
      <c r="W79">
        <v>8395.02</v>
      </c>
      <c r="X79">
        <v>3.08106</v>
      </c>
      <c r="Y79">
        <v>398.807</v>
      </c>
      <c r="Z79">
        <v>3.9120500000000002</v>
      </c>
      <c r="AA79">
        <v>8452.37</v>
      </c>
      <c r="AB79">
        <v>1.5119500000000001</v>
      </c>
      <c r="AC79">
        <v>296.335</v>
      </c>
      <c r="AD79">
        <v>1.6642700000000001</v>
      </c>
      <c r="AE79">
        <v>8452.28</v>
      </c>
      <c r="AF79">
        <v>1.26315</v>
      </c>
      <c r="AG79">
        <v>263.271</v>
      </c>
      <c r="AH79">
        <v>1.24104</v>
      </c>
    </row>
    <row r="80" spans="1:34" ht="12.75">
      <c r="A80" s="5" t="s">
        <v>20</v>
      </c>
      <c r="B80" s="5">
        <v>8075</v>
      </c>
      <c r="C80">
        <v>54.0152</v>
      </c>
      <c r="D80">
        <v>0.00128851</v>
      </c>
      <c r="E80">
        <v>0.39602299999999996</v>
      </c>
      <c r="F80">
        <v>0.0009877730000000002</v>
      </c>
      <c r="G80">
        <v>53.4175</v>
      </c>
      <c r="H80">
        <v>0.0012571400000000001</v>
      </c>
      <c r="I80">
        <v>0.38697299999999996</v>
      </c>
      <c r="J80">
        <v>0.0008610520000000001</v>
      </c>
      <c r="K80">
        <v>52.8763</v>
      </c>
      <c r="L80">
        <v>0.0012978500000000001</v>
      </c>
      <c r="M80">
        <v>0.396293</v>
      </c>
      <c r="N80">
        <v>0.000975941</v>
      </c>
      <c r="O80">
        <v>51.5483</v>
      </c>
      <c r="P80">
        <v>0.00120163</v>
      </c>
      <c r="Q80">
        <v>0.36894899999999997</v>
      </c>
      <c r="R80">
        <v>0.000811677</v>
      </c>
      <c r="S80">
        <v>8445.85</v>
      </c>
      <c r="T80">
        <v>1.17069</v>
      </c>
      <c r="U80">
        <v>249.721</v>
      </c>
      <c r="V80">
        <v>1.11506</v>
      </c>
      <c r="W80">
        <v>8385.22</v>
      </c>
      <c r="X80">
        <v>3.2616</v>
      </c>
      <c r="Y80">
        <v>407.931</v>
      </c>
      <c r="Z80">
        <v>4.13371</v>
      </c>
      <c r="AA80">
        <v>8445.08</v>
      </c>
      <c r="AB80">
        <v>1.52064</v>
      </c>
      <c r="AC80">
        <v>294.583</v>
      </c>
      <c r="AD80">
        <v>1.6407800000000001</v>
      </c>
      <c r="AE80">
        <v>8443.04</v>
      </c>
      <c r="AF80">
        <v>1.25475</v>
      </c>
      <c r="AG80">
        <v>262.57</v>
      </c>
      <c r="AH80">
        <v>1.22988</v>
      </c>
    </row>
    <row r="81" spans="1:34" ht="12.75">
      <c r="A81" s="5" t="s">
        <v>18</v>
      </c>
      <c r="B81" s="5">
        <v>8078</v>
      </c>
      <c r="C81">
        <v>54.0067</v>
      </c>
      <c r="D81">
        <v>0.00128261</v>
      </c>
      <c r="E81">
        <v>0.39494799999999997</v>
      </c>
      <c r="F81">
        <v>0.0009707590000000001</v>
      </c>
      <c r="G81">
        <v>53.4111</v>
      </c>
      <c r="H81">
        <v>0.0012594</v>
      </c>
      <c r="I81">
        <v>0.38623199999999996</v>
      </c>
      <c r="J81">
        <v>0.0008598190000000001</v>
      </c>
      <c r="K81">
        <v>52.8588</v>
      </c>
      <c r="L81">
        <v>0.00128647</v>
      </c>
      <c r="M81">
        <v>0.39519499999999996</v>
      </c>
      <c r="N81">
        <v>0.0009601760000000001</v>
      </c>
      <c r="O81">
        <v>51.5478</v>
      </c>
      <c r="P81">
        <v>0.0012011300000000001</v>
      </c>
      <c r="Q81">
        <v>0.366544</v>
      </c>
      <c r="R81">
        <v>0.000782329</v>
      </c>
      <c r="S81">
        <v>8420.02</v>
      </c>
      <c r="T81">
        <v>1.16009</v>
      </c>
      <c r="U81">
        <v>243.061</v>
      </c>
      <c r="V81">
        <v>1.06464</v>
      </c>
      <c r="W81">
        <v>8387.97</v>
      </c>
      <c r="X81">
        <v>3.16291</v>
      </c>
      <c r="Y81">
        <v>400.418</v>
      </c>
      <c r="Z81">
        <v>3.97492</v>
      </c>
      <c r="AA81">
        <v>8432.76</v>
      </c>
      <c r="AB81">
        <v>1.4912</v>
      </c>
      <c r="AC81">
        <v>289.392</v>
      </c>
      <c r="AD81">
        <v>1.5726200000000001</v>
      </c>
      <c r="AE81">
        <v>8419.01</v>
      </c>
      <c r="AF81">
        <v>1.277</v>
      </c>
      <c r="AG81">
        <v>258.486</v>
      </c>
      <c r="AH81">
        <v>1.19247</v>
      </c>
    </row>
    <row r="82" spans="1:34" ht="12.75">
      <c r="A82" s="5"/>
      <c r="B82" s="5">
        <v>8079</v>
      </c>
      <c r="C82">
        <v>54.0475</v>
      </c>
      <c r="D82">
        <v>0.00129086</v>
      </c>
      <c r="E82">
        <v>0.393414</v>
      </c>
      <c r="F82">
        <v>0.0009695260000000001</v>
      </c>
      <c r="G82">
        <v>53.4489</v>
      </c>
      <c r="H82">
        <v>0.00125099</v>
      </c>
      <c r="I82">
        <v>0.386617</v>
      </c>
      <c r="J82">
        <v>0.0008565290000000001</v>
      </c>
      <c r="K82">
        <v>52.905</v>
      </c>
      <c r="L82">
        <v>0.0012782100000000001</v>
      </c>
      <c r="M82">
        <v>0.39351</v>
      </c>
      <c r="N82">
        <v>0.0009483940000000001</v>
      </c>
      <c r="O82">
        <v>51.581</v>
      </c>
      <c r="P82">
        <v>0.00118939</v>
      </c>
      <c r="Q82">
        <v>0.366396</v>
      </c>
      <c r="R82">
        <v>0.000771424</v>
      </c>
      <c r="S82">
        <v>8401.08</v>
      </c>
      <c r="T82">
        <v>1.17532</v>
      </c>
      <c r="U82">
        <v>240.474</v>
      </c>
      <c r="V82">
        <v>1.05783</v>
      </c>
      <c r="W82">
        <v>8375.87</v>
      </c>
      <c r="X82">
        <v>3.31082</v>
      </c>
      <c r="Y82">
        <v>403.866</v>
      </c>
      <c r="Z82">
        <v>4.00991</v>
      </c>
      <c r="AA82">
        <v>8418.29</v>
      </c>
      <c r="AB82">
        <v>1.4980200000000001</v>
      </c>
      <c r="AC82">
        <v>286.603</v>
      </c>
      <c r="AD82">
        <v>1.5328300000000001</v>
      </c>
      <c r="AE82">
        <v>8402.16</v>
      </c>
      <c r="AF82">
        <v>1.29268</v>
      </c>
      <c r="AG82">
        <v>257.608</v>
      </c>
      <c r="AH82">
        <v>1.19071</v>
      </c>
    </row>
    <row r="83" spans="1:34" ht="12.75">
      <c r="A83" s="5"/>
      <c r="B83" s="5">
        <v>8080</v>
      </c>
      <c r="C83">
        <v>54.043</v>
      </c>
      <c r="D83">
        <v>0.0012777700000000001</v>
      </c>
      <c r="E83">
        <v>0.392374</v>
      </c>
      <c r="F83">
        <v>0.000971836</v>
      </c>
      <c r="G83">
        <v>53.4427</v>
      </c>
      <c r="H83">
        <v>0.00125085</v>
      </c>
      <c r="I83">
        <v>0.384665</v>
      </c>
      <c r="J83">
        <v>0.0008560620000000001</v>
      </c>
      <c r="K83">
        <v>52.8909</v>
      </c>
      <c r="L83">
        <v>0.00128881</v>
      </c>
      <c r="M83">
        <v>0.394729</v>
      </c>
      <c r="N83">
        <v>0.0009586140000000001</v>
      </c>
      <c r="O83">
        <v>51.5819</v>
      </c>
      <c r="P83">
        <v>0.00119809</v>
      </c>
      <c r="Q83">
        <v>0.36619199999999996</v>
      </c>
      <c r="R83">
        <v>0.000792089</v>
      </c>
      <c r="S83">
        <v>8413.01</v>
      </c>
      <c r="T83">
        <v>1.16835</v>
      </c>
      <c r="U83">
        <v>242.564</v>
      </c>
      <c r="V83">
        <v>1.05924</v>
      </c>
      <c r="W83">
        <v>8383.56</v>
      </c>
      <c r="X83">
        <v>3.12186</v>
      </c>
      <c r="Y83">
        <v>398.36</v>
      </c>
      <c r="Z83">
        <v>3.87438</v>
      </c>
      <c r="AA83">
        <v>8427.1</v>
      </c>
      <c r="AB83">
        <v>1.49579</v>
      </c>
      <c r="AC83">
        <v>287.455</v>
      </c>
      <c r="AD83">
        <v>1.54462</v>
      </c>
      <c r="AE83">
        <v>8416.51</v>
      </c>
      <c r="AF83">
        <v>1.27833</v>
      </c>
      <c r="AG83">
        <v>259.3</v>
      </c>
      <c r="AH83">
        <v>1.20444</v>
      </c>
    </row>
    <row r="84" spans="1:34" ht="12.75">
      <c r="A84" s="5"/>
      <c r="B84" s="5">
        <v>8081</v>
      </c>
      <c r="C84">
        <v>54.0704</v>
      </c>
      <c r="D84">
        <v>0.0012892</v>
      </c>
      <c r="E84">
        <v>0.394405</v>
      </c>
      <c r="F84">
        <v>0.0009899610000000001</v>
      </c>
      <c r="G84">
        <v>53.4778</v>
      </c>
      <c r="H84">
        <v>0.0012377900000000001</v>
      </c>
      <c r="I84">
        <v>0.383843</v>
      </c>
      <c r="J84">
        <v>0.000854282</v>
      </c>
      <c r="K84">
        <v>52.9303</v>
      </c>
      <c r="L84">
        <v>0.00127402</v>
      </c>
      <c r="M84">
        <v>0.39181099999999996</v>
      </c>
      <c r="N84">
        <v>0.0009525450000000001</v>
      </c>
      <c r="O84">
        <v>51.6069</v>
      </c>
      <c r="P84">
        <v>0.00119532</v>
      </c>
      <c r="Q84">
        <v>0.36285599999999996</v>
      </c>
      <c r="R84">
        <v>0.00076973</v>
      </c>
      <c r="S84">
        <v>8417.94</v>
      </c>
      <c r="T84">
        <v>1.16059</v>
      </c>
      <c r="U84">
        <v>243.767</v>
      </c>
      <c r="V84">
        <v>1.06425</v>
      </c>
      <c r="W84">
        <v>8384.46</v>
      </c>
      <c r="X84">
        <v>3.11329</v>
      </c>
      <c r="Y84">
        <v>398.674</v>
      </c>
      <c r="Z84">
        <v>3.87756</v>
      </c>
      <c r="AA84">
        <v>8430.07</v>
      </c>
      <c r="AB84">
        <v>1.4849700000000001</v>
      </c>
      <c r="AC84">
        <v>289.311</v>
      </c>
      <c r="AD84">
        <v>1.5572</v>
      </c>
      <c r="AE84">
        <v>8419.51</v>
      </c>
      <c r="AF84">
        <v>1.29525</v>
      </c>
      <c r="AG84">
        <v>262.382</v>
      </c>
      <c r="AH84">
        <v>1.23164</v>
      </c>
    </row>
    <row r="85" spans="1:34" ht="12.75">
      <c r="A85" s="5"/>
      <c r="B85" s="5">
        <v>8082</v>
      </c>
      <c r="C85">
        <v>54.0588</v>
      </c>
      <c r="D85">
        <v>0.00129455</v>
      </c>
      <c r="E85">
        <v>0.393456</v>
      </c>
      <c r="F85">
        <v>0.000997569</v>
      </c>
      <c r="G85">
        <v>53.4616</v>
      </c>
      <c r="H85">
        <v>0.00125191</v>
      </c>
      <c r="I85">
        <v>0.386215</v>
      </c>
      <c r="J85">
        <v>0.000871545</v>
      </c>
      <c r="K85">
        <v>52.9105</v>
      </c>
      <c r="L85">
        <v>0.0012851</v>
      </c>
      <c r="M85">
        <v>0.392914</v>
      </c>
      <c r="N85">
        <v>0.0009512240000000001</v>
      </c>
      <c r="O85">
        <v>51.6024</v>
      </c>
      <c r="P85">
        <v>0.00119555</v>
      </c>
      <c r="Q85">
        <v>0.36538699999999996</v>
      </c>
      <c r="R85">
        <v>0.000796535</v>
      </c>
      <c r="S85">
        <v>8415.82</v>
      </c>
      <c r="T85">
        <v>1.20421</v>
      </c>
      <c r="U85">
        <v>245.215</v>
      </c>
      <c r="V85">
        <v>1.09765</v>
      </c>
      <c r="W85">
        <v>8386.62</v>
      </c>
      <c r="X85">
        <v>3.1636</v>
      </c>
      <c r="Y85">
        <v>401.74</v>
      </c>
      <c r="Z85">
        <v>3.93912</v>
      </c>
      <c r="AA85">
        <v>8428.89</v>
      </c>
      <c r="AB85">
        <v>1.5080200000000001</v>
      </c>
      <c r="AC85">
        <v>290.245</v>
      </c>
      <c r="AD85">
        <v>1.58091</v>
      </c>
      <c r="AE85">
        <v>8420.05</v>
      </c>
      <c r="AF85">
        <v>1.27674</v>
      </c>
      <c r="AG85">
        <v>259.534</v>
      </c>
      <c r="AH85">
        <v>1.21039</v>
      </c>
    </row>
    <row r="86" spans="1:34" ht="12.75">
      <c r="A86" s="5"/>
      <c r="B86" s="5">
        <v>8083</v>
      </c>
      <c r="C86">
        <v>54.0574</v>
      </c>
      <c r="D86">
        <v>0.00128693</v>
      </c>
      <c r="E86">
        <v>0.39292099999999996</v>
      </c>
      <c r="F86">
        <v>0.000985377</v>
      </c>
      <c r="G86">
        <v>53.4621</v>
      </c>
      <c r="H86">
        <v>0.00125273</v>
      </c>
      <c r="I86">
        <v>0.383744</v>
      </c>
      <c r="J86">
        <v>0.0008582860000000001</v>
      </c>
      <c r="K86">
        <v>52.9185</v>
      </c>
      <c r="L86">
        <v>0.00128207</v>
      </c>
      <c r="M86">
        <v>0.392611</v>
      </c>
      <c r="N86">
        <v>0.0009481880000000001</v>
      </c>
      <c r="O86">
        <v>51.5892</v>
      </c>
      <c r="P86">
        <v>0.00119534</v>
      </c>
      <c r="Q86">
        <v>0.36671499999999996</v>
      </c>
      <c r="R86">
        <v>0.0008171210000000001</v>
      </c>
      <c r="S86">
        <v>8409.86</v>
      </c>
      <c r="T86">
        <v>1.18431</v>
      </c>
      <c r="U86">
        <v>242.894</v>
      </c>
      <c r="V86">
        <v>1.07029</v>
      </c>
      <c r="W86">
        <v>8388.81</v>
      </c>
      <c r="X86">
        <v>3.11086</v>
      </c>
      <c r="Y86">
        <v>398.025</v>
      </c>
      <c r="Z86">
        <v>3.8755800000000002</v>
      </c>
      <c r="AA86">
        <v>8424.5</v>
      </c>
      <c r="AB86">
        <v>1.50238</v>
      </c>
      <c r="AC86">
        <v>288.098</v>
      </c>
      <c r="AD86">
        <v>1.55105</v>
      </c>
      <c r="AE86">
        <v>8417.62</v>
      </c>
      <c r="AF86">
        <v>1.28282</v>
      </c>
      <c r="AG86">
        <v>259.319</v>
      </c>
      <c r="AH86">
        <v>1.21656</v>
      </c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34" ht="12.75">
      <c r="A90" s="5">
        <v>50</v>
      </c>
      <c r="B90" s="5">
        <v>8086</v>
      </c>
      <c r="C90">
        <v>54.0213</v>
      </c>
      <c r="D90">
        <v>0.00127747</v>
      </c>
      <c r="E90">
        <v>0.394153</v>
      </c>
      <c r="F90">
        <v>0.000981799</v>
      </c>
      <c r="G90">
        <v>53.4556</v>
      </c>
      <c r="H90">
        <v>0.00125118</v>
      </c>
      <c r="I90">
        <v>0.386962</v>
      </c>
      <c r="J90">
        <v>0.000864223</v>
      </c>
      <c r="K90">
        <v>52.8675</v>
      </c>
      <c r="L90">
        <v>0.00127577</v>
      </c>
      <c r="M90">
        <v>0.393729</v>
      </c>
      <c r="N90">
        <v>0.0009517270000000001</v>
      </c>
      <c r="O90">
        <v>51.5627</v>
      </c>
      <c r="P90">
        <v>0.00118363</v>
      </c>
      <c r="Q90">
        <v>0.36715899999999996</v>
      </c>
      <c r="R90">
        <v>0.00079387</v>
      </c>
      <c r="S90">
        <v>8416.86</v>
      </c>
      <c r="T90">
        <v>1.16728</v>
      </c>
      <c r="U90">
        <v>243.039</v>
      </c>
      <c r="V90">
        <v>1.06321</v>
      </c>
      <c r="W90">
        <v>8390.25</v>
      </c>
      <c r="X90">
        <v>3.12684</v>
      </c>
      <c r="Y90">
        <v>401.232</v>
      </c>
      <c r="Z90">
        <v>3.91283</v>
      </c>
      <c r="AA90">
        <v>8425.98</v>
      </c>
      <c r="AB90">
        <v>1.50691</v>
      </c>
      <c r="AC90">
        <v>289.891</v>
      </c>
      <c r="AD90">
        <v>1.55024</v>
      </c>
      <c r="AE90">
        <v>8424.8</v>
      </c>
      <c r="AF90">
        <v>1.25965</v>
      </c>
      <c r="AG90">
        <v>259.938</v>
      </c>
      <c r="AH90">
        <v>1.19908</v>
      </c>
    </row>
    <row r="91" spans="1:34" ht="12.75">
      <c r="A91" s="5" t="s">
        <v>21</v>
      </c>
      <c r="B91" s="5">
        <v>8087</v>
      </c>
      <c r="C91">
        <v>54.0206</v>
      </c>
      <c r="D91">
        <v>0.0012595500000000001</v>
      </c>
      <c r="E91">
        <v>0.39155599999999996</v>
      </c>
      <c r="F91">
        <v>0.000944211</v>
      </c>
      <c r="G91">
        <v>53.5155</v>
      </c>
      <c r="H91">
        <v>0.00124207</v>
      </c>
      <c r="I91">
        <v>0.387189</v>
      </c>
      <c r="J91">
        <v>0.000856187</v>
      </c>
      <c r="K91">
        <v>52.8753</v>
      </c>
      <c r="L91">
        <v>0.00126369</v>
      </c>
      <c r="M91">
        <v>0.39523</v>
      </c>
      <c r="N91">
        <v>0.0009410070000000001</v>
      </c>
      <c r="O91">
        <v>51.551</v>
      </c>
      <c r="P91">
        <v>0.00118399</v>
      </c>
      <c r="Q91">
        <v>0.365197</v>
      </c>
      <c r="R91">
        <v>0.000780079</v>
      </c>
      <c r="S91">
        <v>8401.58</v>
      </c>
      <c r="T91">
        <v>1.18926</v>
      </c>
      <c r="U91">
        <v>242.904</v>
      </c>
      <c r="V91">
        <v>1.04371</v>
      </c>
      <c r="W91">
        <v>8385.77</v>
      </c>
      <c r="X91">
        <v>3.1928900000000002</v>
      </c>
      <c r="Y91">
        <v>403.463</v>
      </c>
      <c r="Z91">
        <v>3.9624</v>
      </c>
      <c r="AA91">
        <v>8416.09</v>
      </c>
      <c r="AB91">
        <v>1.49035</v>
      </c>
      <c r="AC91">
        <v>286.159</v>
      </c>
      <c r="AD91">
        <v>1.51206</v>
      </c>
      <c r="AE91">
        <v>8411.7</v>
      </c>
      <c r="AF91">
        <v>1.27258</v>
      </c>
      <c r="AG91">
        <v>257.707</v>
      </c>
      <c r="AH91">
        <v>1.17113</v>
      </c>
    </row>
    <row r="92" spans="1:34" ht="12.75">
      <c r="A92" s="5" t="s">
        <v>18</v>
      </c>
      <c r="B92" s="5">
        <v>8088</v>
      </c>
      <c r="C92">
        <v>54.0282</v>
      </c>
      <c r="D92">
        <v>0.00127526</v>
      </c>
      <c r="E92">
        <v>0.392495</v>
      </c>
      <c r="F92">
        <v>0.0009753260000000001</v>
      </c>
      <c r="G92">
        <v>53.5232</v>
      </c>
      <c r="H92">
        <v>0.00124324</v>
      </c>
      <c r="I92">
        <v>0.385378</v>
      </c>
      <c r="J92">
        <v>0.0008630290000000001</v>
      </c>
      <c r="K92">
        <v>52.8728</v>
      </c>
      <c r="L92">
        <v>0.00127601</v>
      </c>
      <c r="M92">
        <v>0.396451</v>
      </c>
      <c r="N92">
        <v>0.0009582270000000001</v>
      </c>
      <c r="O92">
        <v>51.5678</v>
      </c>
      <c r="P92">
        <v>0.00118607</v>
      </c>
      <c r="Q92">
        <v>0.36708199999999996</v>
      </c>
      <c r="R92">
        <v>0.000789133</v>
      </c>
      <c r="S92">
        <v>8408.56</v>
      </c>
      <c r="T92">
        <v>1.19037</v>
      </c>
      <c r="U92">
        <v>244.074</v>
      </c>
      <c r="V92">
        <v>1.0748</v>
      </c>
      <c r="W92">
        <v>8386.43</v>
      </c>
      <c r="X92">
        <v>3.14955</v>
      </c>
      <c r="Y92">
        <v>401.058</v>
      </c>
      <c r="Z92">
        <v>3.94903</v>
      </c>
      <c r="AA92">
        <v>8418.18</v>
      </c>
      <c r="AB92">
        <v>1.50637</v>
      </c>
      <c r="AC92">
        <v>287.369</v>
      </c>
      <c r="AD92">
        <v>1.52511</v>
      </c>
      <c r="AE92">
        <v>8416.68</v>
      </c>
      <c r="AF92">
        <v>1.28197</v>
      </c>
      <c r="AG92">
        <v>260.35</v>
      </c>
      <c r="AH92">
        <v>1.21157</v>
      </c>
    </row>
    <row r="93" spans="1:34" ht="12.75">
      <c r="A93" s="5"/>
      <c r="B93" s="5">
        <v>8089</v>
      </c>
      <c r="C93">
        <v>54.0194</v>
      </c>
      <c r="D93">
        <v>0.00126024</v>
      </c>
      <c r="E93">
        <v>0.39088599999999996</v>
      </c>
      <c r="F93">
        <v>0.000952516</v>
      </c>
      <c r="G93">
        <v>53.5187</v>
      </c>
      <c r="H93">
        <v>0.00124477</v>
      </c>
      <c r="I93">
        <v>0.387384</v>
      </c>
      <c r="J93">
        <v>0.000861785</v>
      </c>
      <c r="K93">
        <v>52.8744</v>
      </c>
      <c r="L93">
        <v>0.00126588</v>
      </c>
      <c r="M93">
        <v>0.39554000000000006</v>
      </c>
      <c r="N93">
        <v>0.00095226</v>
      </c>
      <c r="O93">
        <v>51.5538</v>
      </c>
      <c r="P93">
        <v>0.00118077</v>
      </c>
      <c r="Q93">
        <v>0.36577499999999996</v>
      </c>
      <c r="R93">
        <v>0.000785229</v>
      </c>
      <c r="S93">
        <v>8397</v>
      </c>
      <c r="T93">
        <v>1.17385</v>
      </c>
      <c r="U93">
        <v>240.482</v>
      </c>
      <c r="V93">
        <v>1.06285</v>
      </c>
      <c r="W93">
        <v>8382.86</v>
      </c>
      <c r="X93">
        <v>3.0779</v>
      </c>
      <c r="Y93">
        <v>395.235</v>
      </c>
      <c r="Z93">
        <v>3.7467</v>
      </c>
      <c r="AA93">
        <v>8410.97</v>
      </c>
      <c r="AB93">
        <v>1.50981</v>
      </c>
      <c r="AC93">
        <v>286.3</v>
      </c>
      <c r="AD93">
        <v>1.51068</v>
      </c>
      <c r="AE93">
        <v>8408.05</v>
      </c>
      <c r="AF93">
        <v>1.25966</v>
      </c>
      <c r="AG93">
        <v>256.131</v>
      </c>
      <c r="AH93">
        <v>1.16453</v>
      </c>
    </row>
    <row r="94" spans="1:34" ht="12.75">
      <c r="A94" s="5"/>
      <c r="B94" s="5">
        <v>8090</v>
      </c>
      <c r="C94">
        <v>54.0346</v>
      </c>
      <c r="D94">
        <v>0.0011675400000000001</v>
      </c>
      <c r="E94">
        <v>0.393669</v>
      </c>
      <c r="F94">
        <v>0.0008837200000000001</v>
      </c>
      <c r="G94">
        <v>53.5329</v>
      </c>
      <c r="H94">
        <v>0.00113604</v>
      </c>
      <c r="I94">
        <v>0.38606</v>
      </c>
      <c r="J94">
        <v>0.00080063</v>
      </c>
      <c r="K94">
        <v>52.8829</v>
      </c>
      <c r="L94">
        <v>0.00115909</v>
      </c>
      <c r="M94">
        <v>0.395437</v>
      </c>
      <c r="N94">
        <v>0.0008701</v>
      </c>
      <c r="O94">
        <v>51.5781</v>
      </c>
      <c r="P94">
        <v>0.00108671</v>
      </c>
      <c r="Q94">
        <v>0.367714</v>
      </c>
      <c r="R94">
        <v>0.000724579</v>
      </c>
      <c r="S94">
        <v>8402.22</v>
      </c>
      <c r="T94">
        <v>1.07954</v>
      </c>
      <c r="U94">
        <v>242.524</v>
      </c>
      <c r="V94">
        <v>0.985517</v>
      </c>
      <c r="W94">
        <v>8388.66</v>
      </c>
      <c r="X94">
        <v>2.79391</v>
      </c>
      <c r="Y94">
        <v>397.126</v>
      </c>
      <c r="Z94">
        <v>3.48233</v>
      </c>
      <c r="AA94">
        <v>8413.67</v>
      </c>
      <c r="AB94">
        <v>1.4031500000000001</v>
      </c>
      <c r="AC94">
        <v>289.196</v>
      </c>
      <c r="AD94">
        <v>1.43309</v>
      </c>
      <c r="AE94">
        <v>8412.76</v>
      </c>
      <c r="AF94">
        <v>1.18341</v>
      </c>
      <c r="AG94">
        <v>260.916</v>
      </c>
      <c r="AH94">
        <v>1.10148</v>
      </c>
    </row>
    <row r="95" spans="1:34" ht="12.75">
      <c r="A95" s="5"/>
      <c r="B95" s="5">
        <v>8091</v>
      </c>
      <c r="C95">
        <v>54.0153</v>
      </c>
      <c r="D95">
        <v>0.0013004800000000001</v>
      </c>
      <c r="E95">
        <v>0.392781</v>
      </c>
      <c r="F95">
        <v>0.000985521</v>
      </c>
      <c r="G95">
        <v>53.511</v>
      </c>
      <c r="H95">
        <v>0.00128115</v>
      </c>
      <c r="I95">
        <v>0.387489</v>
      </c>
      <c r="J95">
        <v>0.00088482</v>
      </c>
      <c r="K95">
        <v>52.867</v>
      </c>
      <c r="L95">
        <v>0.00130239</v>
      </c>
      <c r="M95">
        <v>0.39508299999999996</v>
      </c>
      <c r="N95">
        <v>0.000982332</v>
      </c>
      <c r="O95">
        <v>51.5481</v>
      </c>
      <c r="P95">
        <v>0.00120855</v>
      </c>
      <c r="Q95">
        <v>0.36672299999999997</v>
      </c>
      <c r="R95">
        <v>0.000815147</v>
      </c>
      <c r="S95">
        <v>8387.48</v>
      </c>
      <c r="T95">
        <v>1.21549</v>
      </c>
      <c r="U95">
        <v>239.444</v>
      </c>
      <c r="V95">
        <v>1.0733</v>
      </c>
      <c r="W95">
        <v>8379.75</v>
      </c>
      <c r="X95">
        <v>3.26032</v>
      </c>
      <c r="Y95">
        <v>401.957</v>
      </c>
      <c r="Z95">
        <v>4.01912</v>
      </c>
      <c r="AA95">
        <v>8401.54</v>
      </c>
      <c r="AB95">
        <v>1.5834300000000001</v>
      </c>
      <c r="AC95">
        <v>285.509</v>
      </c>
      <c r="AD95">
        <v>1.5559</v>
      </c>
      <c r="AE95">
        <v>8403.91</v>
      </c>
      <c r="AF95">
        <v>1.31408</v>
      </c>
      <c r="AG95">
        <v>256.217</v>
      </c>
      <c r="AH95">
        <v>1.21954</v>
      </c>
    </row>
    <row r="96" spans="1:34" ht="12.75">
      <c r="A96" s="5"/>
      <c r="B96" s="5">
        <v>8092</v>
      </c>
      <c r="C96">
        <v>54.0281</v>
      </c>
      <c r="D96">
        <v>0.00128398</v>
      </c>
      <c r="E96">
        <v>0.392331</v>
      </c>
      <c r="F96">
        <v>0.0009696860000000001</v>
      </c>
      <c r="G96">
        <v>53.527</v>
      </c>
      <c r="H96">
        <v>0.00126346</v>
      </c>
      <c r="I96">
        <v>0.38734</v>
      </c>
      <c r="J96">
        <v>0.0008818830000000001</v>
      </c>
      <c r="K96">
        <v>52.8773</v>
      </c>
      <c r="L96">
        <v>0.00127962</v>
      </c>
      <c r="M96">
        <v>0.39596000000000003</v>
      </c>
      <c r="N96">
        <v>0.0009636060000000001</v>
      </c>
      <c r="O96">
        <v>51.5693</v>
      </c>
      <c r="P96">
        <v>0.00119853</v>
      </c>
      <c r="Q96">
        <v>0.36628499999999997</v>
      </c>
      <c r="R96">
        <v>0.0007949150000000001</v>
      </c>
      <c r="S96">
        <v>8391.63</v>
      </c>
      <c r="T96">
        <v>1.20141</v>
      </c>
      <c r="U96">
        <v>241.222</v>
      </c>
      <c r="V96">
        <v>1.07652</v>
      </c>
      <c r="W96">
        <v>8384.36</v>
      </c>
      <c r="X96">
        <v>3.18815</v>
      </c>
      <c r="Y96">
        <v>402.125</v>
      </c>
      <c r="Z96">
        <v>3.97755</v>
      </c>
      <c r="AA96">
        <v>8409.27</v>
      </c>
      <c r="AB96">
        <v>1.55156</v>
      </c>
      <c r="AC96">
        <v>288.624</v>
      </c>
      <c r="AD96">
        <v>1.5671300000000001</v>
      </c>
      <c r="AE96">
        <v>8407.17</v>
      </c>
      <c r="AF96">
        <v>1.32329</v>
      </c>
      <c r="AG96">
        <v>260.802</v>
      </c>
      <c r="AH96">
        <v>1.24327</v>
      </c>
    </row>
    <row r="97" spans="1:34" ht="12.75">
      <c r="A97" s="5"/>
      <c r="B97" s="5">
        <v>8093</v>
      </c>
      <c r="C97">
        <v>54.0076</v>
      </c>
      <c r="D97">
        <v>0.00126399</v>
      </c>
      <c r="E97">
        <v>0.392958</v>
      </c>
      <c r="F97">
        <v>0.0009609760000000001</v>
      </c>
      <c r="G97">
        <v>53.5037</v>
      </c>
      <c r="H97">
        <v>0.00124338</v>
      </c>
      <c r="I97">
        <v>0.386519</v>
      </c>
      <c r="J97">
        <v>0.000862591</v>
      </c>
      <c r="K97">
        <v>52.8624</v>
      </c>
      <c r="L97">
        <v>0.00127147</v>
      </c>
      <c r="M97">
        <v>0.39525899999999997</v>
      </c>
      <c r="N97">
        <v>0.0009486890000000001</v>
      </c>
      <c r="O97">
        <v>51.5409</v>
      </c>
      <c r="P97">
        <v>0.00118226</v>
      </c>
      <c r="Q97">
        <v>0.364417</v>
      </c>
      <c r="R97">
        <v>0.000761996</v>
      </c>
      <c r="S97">
        <v>8383.85</v>
      </c>
      <c r="T97">
        <v>1.18835</v>
      </c>
      <c r="U97">
        <v>238.878</v>
      </c>
      <c r="V97">
        <v>1.0479</v>
      </c>
      <c r="W97">
        <v>8382.38</v>
      </c>
      <c r="X97">
        <v>3.15302</v>
      </c>
      <c r="Y97">
        <v>399.234</v>
      </c>
      <c r="Z97">
        <v>3.86036</v>
      </c>
      <c r="AA97">
        <v>8402.69</v>
      </c>
      <c r="AB97">
        <v>1.52972</v>
      </c>
      <c r="AC97">
        <v>286.242</v>
      </c>
      <c r="AD97">
        <v>1.53165</v>
      </c>
      <c r="AE97">
        <v>8403.5</v>
      </c>
      <c r="AF97">
        <v>1.27629</v>
      </c>
      <c r="AG97">
        <v>257.588</v>
      </c>
      <c r="AH97">
        <v>1.1710800000000001</v>
      </c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34" ht="12.75">
      <c r="A101" s="5">
        <v>1000</v>
      </c>
      <c r="B101" s="5">
        <v>8022</v>
      </c>
      <c r="C101">
        <v>53.822</v>
      </c>
      <c r="D101">
        <v>0.0007841360000000001</v>
      </c>
      <c r="E101">
        <v>0.36451000000000006</v>
      </c>
      <c r="F101">
        <v>0.000564953</v>
      </c>
      <c r="G101">
        <v>53.2964</v>
      </c>
      <c r="H101">
        <v>0.000822806</v>
      </c>
      <c r="I101">
        <v>0.370436</v>
      </c>
      <c r="J101">
        <v>0.0005476610000000001</v>
      </c>
      <c r="K101">
        <v>52.6846</v>
      </c>
      <c r="L101">
        <v>0.0008070999999999999</v>
      </c>
      <c r="M101">
        <v>0.369263</v>
      </c>
      <c r="N101">
        <v>0.000551107</v>
      </c>
      <c r="O101">
        <v>51.3307</v>
      </c>
      <c r="P101">
        <v>0.0007445930000000001</v>
      </c>
      <c r="Q101">
        <v>0.34582599999999997</v>
      </c>
      <c r="R101">
        <v>0.00047995700000000004</v>
      </c>
      <c r="S101">
        <v>8270.96</v>
      </c>
      <c r="T101">
        <v>0.908516</v>
      </c>
      <c r="U101">
        <v>210.984</v>
      </c>
      <c r="V101">
        <v>0.6906909999999999</v>
      </c>
      <c r="W101">
        <v>8304.29</v>
      </c>
      <c r="X101">
        <v>2.6827</v>
      </c>
      <c r="Y101">
        <v>382.823</v>
      </c>
      <c r="Z101">
        <v>2.55098</v>
      </c>
      <c r="AA101">
        <v>8334.24</v>
      </c>
      <c r="AB101">
        <v>1.12149</v>
      </c>
      <c r="AC101">
        <v>264.738</v>
      </c>
      <c r="AD101">
        <v>0.9290039999999999</v>
      </c>
      <c r="AE101">
        <v>8253.98</v>
      </c>
      <c r="AF101">
        <v>1.12493</v>
      </c>
      <c r="AG101">
        <v>229.236</v>
      </c>
      <c r="AH101">
        <v>0.813874</v>
      </c>
    </row>
    <row r="102" spans="1:34" ht="12.75">
      <c r="A102" s="5" t="s">
        <v>10</v>
      </c>
      <c r="B102" s="5">
        <v>8023</v>
      </c>
      <c r="C102">
        <v>53.8096</v>
      </c>
      <c r="D102">
        <v>0.000796902</v>
      </c>
      <c r="E102">
        <v>0.364579</v>
      </c>
      <c r="F102">
        <v>0.000581562</v>
      </c>
      <c r="G102">
        <v>53.2843</v>
      </c>
      <c r="H102">
        <v>0.0008356110000000001</v>
      </c>
      <c r="I102">
        <v>0.370673</v>
      </c>
      <c r="J102">
        <v>0.000558428</v>
      </c>
      <c r="K102">
        <v>52.6685</v>
      </c>
      <c r="L102">
        <v>0.000818041</v>
      </c>
      <c r="M102">
        <v>0.368913</v>
      </c>
      <c r="N102">
        <v>0.000558071</v>
      </c>
      <c r="O102">
        <v>51.3254</v>
      </c>
      <c r="P102">
        <v>0.000753215</v>
      </c>
      <c r="Q102">
        <v>0.341115</v>
      </c>
      <c r="R102">
        <v>0.00044303400000000003</v>
      </c>
      <c r="S102">
        <v>8278.12</v>
      </c>
      <c r="T102">
        <v>0.912833</v>
      </c>
      <c r="U102">
        <v>212.11</v>
      </c>
      <c r="V102">
        <v>0.6878759999999999</v>
      </c>
      <c r="W102">
        <v>8310.29</v>
      </c>
      <c r="X102">
        <v>2.6464</v>
      </c>
      <c r="Y102">
        <v>381.378</v>
      </c>
      <c r="Z102">
        <v>2.53193</v>
      </c>
      <c r="AA102">
        <v>8336.87</v>
      </c>
      <c r="AB102">
        <v>1.13621</v>
      </c>
      <c r="AC102">
        <v>264.836</v>
      </c>
      <c r="AD102">
        <v>0.950363</v>
      </c>
      <c r="AE102">
        <v>8264.57</v>
      </c>
      <c r="AF102">
        <v>1.11829</v>
      </c>
      <c r="AG102">
        <v>230.605</v>
      </c>
      <c r="AH102">
        <v>0.815066</v>
      </c>
    </row>
    <row r="103" spans="1:34" ht="12.75">
      <c r="A103" s="5" t="s">
        <v>11</v>
      </c>
      <c r="B103" s="5">
        <v>8030</v>
      </c>
      <c r="C103">
        <v>53.8305</v>
      </c>
      <c r="D103">
        <v>0.0008353290000000001</v>
      </c>
      <c r="E103">
        <v>0.36139499999999997</v>
      </c>
      <c r="F103">
        <v>0.0006012880000000001</v>
      </c>
      <c r="G103">
        <v>53.3059</v>
      </c>
      <c r="H103">
        <v>0.0008719180000000001</v>
      </c>
      <c r="I103">
        <v>0.36937899999999996</v>
      </c>
      <c r="J103">
        <v>0.000588169</v>
      </c>
      <c r="K103">
        <v>52.6942</v>
      </c>
      <c r="L103">
        <v>0.0008610050000000001</v>
      </c>
      <c r="M103">
        <v>0.368739</v>
      </c>
      <c r="N103">
        <v>0.000585062</v>
      </c>
      <c r="O103">
        <v>51.339</v>
      </c>
      <c r="P103">
        <v>0.0007903060000000001</v>
      </c>
      <c r="Q103">
        <v>0.342622</v>
      </c>
      <c r="R103">
        <v>0.000502726</v>
      </c>
      <c r="S103">
        <v>8268.46</v>
      </c>
      <c r="T103">
        <v>0.9927779999999999</v>
      </c>
      <c r="U103">
        <v>211.524</v>
      </c>
      <c r="V103">
        <v>0.741377</v>
      </c>
      <c r="W103">
        <v>8305</v>
      </c>
      <c r="X103">
        <v>2.88336</v>
      </c>
      <c r="Y103">
        <v>384.294</v>
      </c>
      <c r="Z103">
        <v>2.72101</v>
      </c>
      <c r="AA103">
        <v>8334.58</v>
      </c>
      <c r="AB103">
        <v>1.20665</v>
      </c>
      <c r="AC103">
        <v>265.435</v>
      </c>
      <c r="AD103">
        <v>1.00037</v>
      </c>
      <c r="AE103">
        <v>8254.8</v>
      </c>
      <c r="AF103">
        <v>1.21971</v>
      </c>
      <c r="AG103">
        <v>230.338</v>
      </c>
      <c r="AH103">
        <v>0.86672</v>
      </c>
    </row>
    <row r="104" spans="1:34" ht="12.75">
      <c r="A104" s="5"/>
      <c r="B104" s="5">
        <v>8031</v>
      </c>
      <c r="C104">
        <v>53.8407</v>
      </c>
      <c r="D104">
        <v>0.000811807</v>
      </c>
      <c r="E104">
        <v>0.361984</v>
      </c>
      <c r="F104">
        <v>0.0005851470000000001</v>
      </c>
      <c r="G104">
        <v>53.3192</v>
      </c>
      <c r="H104">
        <v>0.0008441070000000001</v>
      </c>
      <c r="I104">
        <v>0.368036</v>
      </c>
      <c r="J104">
        <v>0.000567861</v>
      </c>
      <c r="K104">
        <v>52.6988</v>
      </c>
      <c r="L104">
        <v>0.000830917</v>
      </c>
      <c r="M104">
        <v>0.366574</v>
      </c>
      <c r="N104">
        <v>0.000573306</v>
      </c>
      <c r="O104">
        <v>51.3562</v>
      </c>
      <c r="P104">
        <v>0.0007647060000000001</v>
      </c>
      <c r="Q104">
        <v>0.34254399999999996</v>
      </c>
      <c r="R104">
        <v>0.000504602</v>
      </c>
      <c r="S104">
        <v>8276.11</v>
      </c>
      <c r="T104">
        <v>0.928514</v>
      </c>
      <c r="U104">
        <v>211.27</v>
      </c>
      <c r="V104">
        <v>0.707428</v>
      </c>
      <c r="W104">
        <v>8313.53</v>
      </c>
      <c r="X104">
        <v>2.69379</v>
      </c>
      <c r="Y104">
        <v>382.163</v>
      </c>
      <c r="Z104">
        <v>2.6033</v>
      </c>
      <c r="AA104">
        <v>8336.54</v>
      </c>
      <c r="AB104">
        <v>1.17879</v>
      </c>
      <c r="AC104">
        <v>266.642</v>
      </c>
      <c r="AD104">
        <v>0.980482</v>
      </c>
      <c r="AE104">
        <v>8265.13</v>
      </c>
      <c r="AF104">
        <v>1.1491</v>
      </c>
      <c r="AG104">
        <v>231.005</v>
      </c>
      <c r="AH104">
        <v>0.829506</v>
      </c>
    </row>
    <row r="105" spans="1:34" ht="12.75">
      <c r="A105" s="5"/>
      <c r="B105" s="5">
        <v>8038</v>
      </c>
      <c r="C105">
        <v>53.8573</v>
      </c>
      <c r="D105">
        <v>0.0008162340000000001</v>
      </c>
      <c r="E105">
        <v>0.36861299999999997</v>
      </c>
      <c r="F105">
        <v>0.000584815</v>
      </c>
      <c r="G105">
        <v>53.3338</v>
      </c>
      <c r="H105">
        <v>0.000850171</v>
      </c>
      <c r="I105">
        <v>0.375608</v>
      </c>
      <c r="J105">
        <v>0.0005744050000000001</v>
      </c>
      <c r="K105">
        <v>52.7201</v>
      </c>
      <c r="L105">
        <v>0.0008360240000000001</v>
      </c>
      <c r="M105">
        <v>0.37293499999999996</v>
      </c>
      <c r="N105">
        <v>0.000571757</v>
      </c>
      <c r="O105">
        <v>51.3673</v>
      </c>
      <c r="P105">
        <v>0.000773304</v>
      </c>
      <c r="Q105">
        <v>0.348969</v>
      </c>
      <c r="R105">
        <v>0.000495671</v>
      </c>
      <c r="S105">
        <v>8267.23</v>
      </c>
      <c r="T105">
        <v>0.9494119999999999</v>
      </c>
      <c r="U105">
        <v>211.451</v>
      </c>
      <c r="V105">
        <v>0.713552</v>
      </c>
      <c r="W105">
        <v>8312.89</v>
      </c>
      <c r="X105">
        <v>2.63625</v>
      </c>
      <c r="Y105">
        <v>378.901</v>
      </c>
      <c r="Z105">
        <v>2.5351500000000002</v>
      </c>
      <c r="AA105">
        <v>8333.59</v>
      </c>
      <c r="AB105">
        <v>1.1678</v>
      </c>
      <c r="AC105">
        <v>265.48</v>
      </c>
      <c r="AD105">
        <v>0.9689669999999999</v>
      </c>
      <c r="AE105">
        <v>8256.35</v>
      </c>
      <c r="AF105">
        <v>1.16626</v>
      </c>
      <c r="AG105">
        <v>230.238</v>
      </c>
      <c r="AH105">
        <v>0.840679</v>
      </c>
    </row>
    <row r="106" spans="1:34" ht="12.75">
      <c r="A106" s="5"/>
      <c r="B106" s="5">
        <v>8039</v>
      </c>
      <c r="C106">
        <v>53.8688</v>
      </c>
      <c r="D106">
        <v>0.000836604</v>
      </c>
      <c r="E106">
        <v>0.366328</v>
      </c>
      <c r="F106">
        <v>0.000592775</v>
      </c>
      <c r="G106">
        <v>53.3451</v>
      </c>
      <c r="H106">
        <v>0.0008724840000000001</v>
      </c>
      <c r="I106">
        <v>0.37255699999999997</v>
      </c>
      <c r="J106">
        <v>0.000582137</v>
      </c>
      <c r="K106">
        <v>52.7268</v>
      </c>
      <c r="L106">
        <v>0.0008587320000000001</v>
      </c>
      <c r="M106">
        <v>0.36904899999999996</v>
      </c>
      <c r="N106">
        <v>0.00058138</v>
      </c>
      <c r="O106">
        <v>51.3834</v>
      </c>
      <c r="P106">
        <v>0.0007904160000000001</v>
      </c>
      <c r="Q106">
        <v>0.346087</v>
      </c>
      <c r="R106">
        <v>0.000513228</v>
      </c>
      <c r="S106">
        <v>8270.06</v>
      </c>
      <c r="T106">
        <v>0.9747589999999999</v>
      </c>
      <c r="U106">
        <v>211.321</v>
      </c>
      <c r="V106">
        <v>0.741186</v>
      </c>
      <c r="W106">
        <v>8309.32</v>
      </c>
      <c r="X106">
        <v>2.7669200000000003</v>
      </c>
      <c r="Y106">
        <v>380.459</v>
      </c>
      <c r="Z106">
        <v>2.63479</v>
      </c>
      <c r="AA106">
        <v>8336.93</v>
      </c>
      <c r="AB106">
        <v>1.19208</v>
      </c>
      <c r="AC106">
        <v>265.195</v>
      </c>
      <c r="AD106">
        <v>0.993234</v>
      </c>
      <c r="AE106">
        <v>8255.49</v>
      </c>
      <c r="AF106">
        <v>1.21519</v>
      </c>
      <c r="AG106">
        <v>231.438</v>
      </c>
      <c r="AH106">
        <v>0.876145</v>
      </c>
    </row>
    <row r="107" spans="1:34" ht="12.75">
      <c r="A107" s="5"/>
      <c r="B107" s="5">
        <v>8046</v>
      </c>
      <c r="C107">
        <v>53.9158</v>
      </c>
      <c r="D107">
        <v>0.000863336</v>
      </c>
      <c r="E107">
        <v>0.374222</v>
      </c>
      <c r="F107">
        <v>0.000604032</v>
      </c>
      <c r="G107">
        <v>53.3954</v>
      </c>
      <c r="H107">
        <v>0.000890348</v>
      </c>
      <c r="I107">
        <v>0.378916</v>
      </c>
      <c r="J107">
        <v>0.000594405</v>
      </c>
      <c r="K107">
        <v>52.782</v>
      </c>
      <c r="L107">
        <v>0.0008844390000000001</v>
      </c>
      <c r="M107">
        <v>0.37784199999999996</v>
      </c>
      <c r="N107">
        <v>0.000611387</v>
      </c>
      <c r="O107">
        <v>51.4249</v>
      </c>
      <c r="P107">
        <v>0.0008169270000000001</v>
      </c>
      <c r="Q107">
        <v>0.351637</v>
      </c>
      <c r="R107">
        <v>0.000517619</v>
      </c>
      <c r="S107">
        <v>8270.43</v>
      </c>
      <c r="T107">
        <v>0.9761559999999999</v>
      </c>
      <c r="U107">
        <v>211.07</v>
      </c>
      <c r="V107">
        <v>0.731393</v>
      </c>
      <c r="W107">
        <v>8312.67</v>
      </c>
      <c r="X107">
        <v>2.80396</v>
      </c>
      <c r="Y107">
        <v>385.162</v>
      </c>
      <c r="Z107">
        <v>2.7297700000000003</v>
      </c>
      <c r="AA107">
        <v>8335.52</v>
      </c>
      <c r="AB107">
        <v>1.21258</v>
      </c>
      <c r="AC107">
        <v>265.997</v>
      </c>
      <c r="AD107">
        <v>1.00192</v>
      </c>
      <c r="AE107">
        <v>8261.97</v>
      </c>
      <c r="AF107">
        <v>1.1765700000000001</v>
      </c>
      <c r="AG107">
        <v>229.408</v>
      </c>
      <c r="AH107">
        <v>0.852216</v>
      </c>
    </row>
    <row r="108" spans="1:34" ht="12.75">
      <c r="A108" s="5"/>
      <c r="B108" s="5">
        <v>8047</v>
      </c>
      <c r="C108">
        <v>53.9397</v>
      </c>
      <c r="D108">
        <v>0.0008773050000000001</v>
      </c>
      <c r="E108">
        <v>0.376575</v>
      </c>
      <c r="F108">
        <v>0.000600149</v>
      </c>
      <c r="G108">
        <v>53.4216</v>
      </c>
      <c r="H108">
        <v>0.0009000630000000001</v>
      </c>
      <c r="I108">
        <v>0.38265699999999997</v>
      </c>
      <c r="J108">
        <v>0.000604424</v>
      </c>
      <c r="K108">
        <v>52.7995</v>
      </c>
      <c r="L108">
        <v>0.000894654</v>
      </c>
      <c r="M108">
        <v>0.3808</v>
      </c>
      <c r="N108">
        <v>0.0006145930000000001</v>
      </c>
      <c r="O108">
        <v>51.4546</v>
      </c>
      <c r="P108">
        <v>0.000829968</v>
      </c>
      <c r="Q108">
        <v>0.354689</v>
      </c>
      <c r="R108">
        <v>0.0005181130000000001</v>
      </c>
      <c r="S108">
        <v>8276.33</v>
      </c>
      <c r="T108">
        <v>0.965849</v>
      </c>
      <c r="U108">
        <v>211.93</v>
      </c>
      <c r="V108">
        <v>0.727158</v>
      </c>
      <c r="W108">
        <v>8314.46</v>
      </c>
      <c r="X108">
        <v>2.78568</v>
      </c>
      <c r="Y108">
        <v>384.324</v>
      </c>
      <c r="Z108">
        <v>2.73136</v>
      </c>
      <c r="AA108">
        <v>8337.42</v>
      </c>
      <c r="AB108">
        <v>1.20963</v>
      </c>
      <c r="AC108">
        <v>266.192</v>
      </c>
      <c r="AD108">
        <v>1.00834</v>
      </c>
      <c r="AE108">
        <v>8267.04</v>
      </c>
      <c r="AF108">
        <v>1.17301</v>
      </c>
      <c r="AG108">
        <v>230.819</v>
      </c>
      <c r="AH108">
        <v>0.852422</v>
      </c>
    </row>
    <row r="109" spans="1:34" ht="12.75">
      <c r="A109" s="5"/>
      <c r="B109" s="5">
        <v>8054</v>
      </c>
      <c r="C109">
        <v>53.9585</v>
      </c>
      <c r="D109">
        <v>0.0008795840000000001</v>
      </c>
      <c r="E109">
        <v>0.378629</v>
      </c>
      <c r="F109">
        <v>0.000606884</v>
      </c>
      <c r="G109">
        <v>53.4391</v>
      </c>
      <c r="H109">
        <v>0.0009061890000000001</v>
      </c>
      <c r="I109">
        <v>0.384994</v>
      </c>
      <c r="J109">
        <v>0.000613331</v>
      </c>
      <c r="K109">
        <v>52.8243</v>
      </c>
      <c r="L109">
        <v>0.000902413</v>
      </c>
      <c r="M109">
        <v>0.38264699999999996</v>
      </c>
      <c r="N109">
        <v>0.000614109</v>
      </c>
      <c r="O109">
        <v>51.4658</v>
      </c>
      <c r="P109">
        <v>0.0008364020000000001</v>
      </c>
      <c r="Q109">
        <v>0.353021</v>
      </c>
      <c r="R109">
        <v>0.00050549</v>
      </c>
      <c r="S109">
        <v>8271.28</v>
      </c>
      <c r="T109">
        <v>0.9764300000000001</v>
      </c>
      <c r="U109">
        <v>210.964</v>
      </c>
      <c r="V109">
        <v>0.735363</v>
      </c>
      <c r="W109">
        <v>8320.19</v>
      </c>
      <c r="X109">
        <v>2.7608</v>
      </c>
      <c r="Y109">
        <v>384.614</v>
      </c>
      <c r="Z109">
        <v>2.7293600000000002</v>
      </c>
      <c r="AA109">
        <v>8338.1</v>
      </c>
      <c r="AB109">
        <v>1.20368</v>
      </c>
      <c r="AC109">
        <v>265.731</v>
      </c>
      <c r="AD109">
        <v>1.00796</v>
      </c>
      <c r="AE109">
        <v>8267.52</v>
      </c>
      <c r="AF109">
        <v>1.16828</v>
      </c>
      <c r="AG109">
        <v>230.184</v>
      </c>
      <c r="AH109">
        <v>0.849371</v>
      </c>
    </row>
    <row r="110" spans="1:34" ht="12.75">
      <c r="A110" s="5"/>
      <c r="B110" s="5">
        <v>8055</v>
      </c>
      <c r="C110">
        <v>53.9676</v>
      </c>
      <c r="D110">
        <v>0.0008645860000000001</v>
      </c>
      <c r="E110">
        <v>0.377926</v>
      </c>
      <c r="F110">
        <v>0.000599221</v>
      </c>
      <c r="G110">
        <v>53.4507</v>
      </c>
      <c r="H110">
        <v>0.00088261</v>
      </c>
      <c r="I110">
        <v>0.384054</v>
      </c>
      <c r="J110">
        <v>0.0005991120000000001</v>
      </c>
      <c r="K110">
        <v>52.8296</v>
      </c>
      <c r="L110">
        <v>0.00088206</v>
      </c>
      <c r="M110">
        <v>0.383455</v>
      </c>
      <c r="N110">
        <v>0.00060959</v>
      </c>
      <c r="O110">
        <v>51.4832</v>
      </c>
      <c r="P110">
        <v>0.0008191250000000001</v>
      </c>
      <c r="Q110">
        <v>0.353938</v>
      </c>
      <c r="R110">
        <v>0.000496248</v>
      </c>
      <c r="S110">
        <v>8276.18</v>
      </c>
      <c r="T110">
        <v>0.9735729999999999</v>
      </c>
      <c r="U110">
        <v>215.221</v>
      </c>
      <c r="V110">
        <v>0.7447389999999999</v>
      </c>
      <c r="W110">
        <v>8315.7</v>
      </c>
      <c r="X110">
        <v>2.8338900000000002</v>
      </c>
      <c r="Y110">
        <v>392.573</v>
      </c>
      <c r="Z110">
        <v>2.80482</v>
      </c>
      <c r="AA110">
        <v>8341.6</v>
      </c>
      <c r="AB110">
        <v>1.16177</v>
      </c>
      <c r="AC110">
        <v>265.774</v>
      </c>
      <c r="AD110">
        <v>0.9703339999999999</v>
      </c>
      <c r="AE110">
        <v>8275.12</v>
      </c>
      <c r="AF110">
        <v>1.12104</v>
      </c>
      <c r="AG110">
        <v>231.608</v>
      </c>
      <c r="AH110">
        <v>0.835313</v>
      </c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34" ht="12.75">
      <c r="A114" s="5">
        <v>1000</v>
      </c>
      <c r="B114" s="5">
        <v>8058</v>
      </c>
      <c r="C114">
        <v>53.9381</v>
      </c>
      <c r="D114">
        <v>0.00078038</v>
      </c>
      <c r="E114">
        <v>0.375254</v>
      </c>
      <c r="F114">
        <v>0.0005370700000000001</v>
      </c>
      <c r="G114">
        <v>53.3224</v>
      </c>
      <c r="H114">
        <v>0.0007816110000000001</v>
      </c>
      <c r="I114">
        <v>0.374453</v>
      </c>
      <c r="J114">
        <v>0.000501427</v>
      </c>
      <c r="K114">
        <v>52.7864</v>
      </c>
      <c r="L114">
        <v>0.00078249</v>
      </c>
      <c r="M114">
        <v>0.375342</v>
      </c>
      <c r="N114">
        <v>0.000519634</v>
      </c>
      <c r="O114">
        <v>51.4603</v>
      </c>
      <c r="P114">
        <v>0.000726314</v>
      </c>
      <c r="Q114">
        <v>0.355406</v>
      </c>
      <c r="R114">
        <v>0.00045594300000000005</v>
      </c>
      <c r="S114">
        <v>8277</v>
      </c>
      <c r="T114">
        <v>0.814456</v>
      </c>
      <c r="U114">
        <v>212.387</v>
      </c>
      <c r="V114">
        <v>0.619551</v>
      </c>
      <c r="W114">
        <v>8315</v>
      </c>
      <c r="X114">
        <v>2.34486</v>
      </c>
      <c r="Y114">
        <v>386.094</v>
      </c>
      <c r="Z114">
        <v>2.30125</v>
      </c>
      <c r="AA114">
        <v>8340.34</v>
      </c>
      <c r="AB114">
        <v>1.02066</v>
      </c>
      <c r="AC114">
        <v>269.237</v>
      </c>
      <c r="AD114">
        <v>0.866509</v>
      </c>
      <c r="AE114">
        <v>8262.95</v>
      </c>
      <c r="AF114">
        <v>0.991926</v>
      </c>
      <c r="AG114">
        <v>230.55</v>
      </c>
      <c r="AH114">
        <v>0.71738</v>
      </c>
    </row>
    <row r="115" spans="1:34" ht="12.75">
      <c r="A115" s="5" t="s">
        <v>10</v>
      </c>
      <c r="B115" s="5">
        <v>8059</v>
      </c>
      <c r="C115">
        <v>53.9485</v>
      </c>
      <c r="D115">
        <v>0.000755393</v>
      </c>
      <c r="E115">
        <v>0.37699000000000005</v>
      </c>
      <c r="F115">
        <v>0.0005160070000000001</v>
      </c>
      <c r="G115">
        <v>53.3334</v>
      </c>
      <c r="H115">
        <v>0.00075473</v>
      </c>
      <c r="I115">
        <v>0.375749</v>
      </c>
      <c r="J115">
        <v>0.00048257000000000004</v>
      </c>
      <c r="K115">
        <v>52.7896</v>
      </c>
      <c r="L115">
        <v>0.000755715</v>
      </c>
      <c r="M115">
        <v>0.376724</v>
      </c>
      <c r="N115">
        <v>0.000510303</v>
      </c>
      <c r="O115">
        <v>51.4769</v>
      </c>
      <c r="P115">
        <v>0.0007076690000000001</v>
      </c>
      <c r="Q115">
        <v>0.35379299999999997</v>
      </c>
      <c r="R115">
        <v>0.00041892000000000003</v>
      </c>
      <c r="S115">
        <v>8284.92</v>
      </c>
      <c r="T115">
        <v>0.7664949999999999</v>
      </c>
      <c r="U115">
        <v>213.671</v>
      </c>
      <c r="V115">
        <v>0.594119</v>
      </c>
      <c r="W115">
        <v>8317.8</v>
      </c>
      <c r="X115">
        <v>2.26538</v>
      </c>
      <c r="Y115">
        <v>388.772</v>
      </c>
      <c r="Z115">
        <v>2.25314</v>
      </c>
      <c r="AA115">
        <v>8342.1</v>
      </c>
      <c r="AB115">
        <v>0.9675929999999999</v>
      </c>
      <c r="AC115">
        <v>267.111</v>
      </c>
      <c r="AD115">
        <v>0.814481</v>
      </c>
      <c r="AE115">
        <v>8274.95</v>
      </c>
      <c r="AF115">
        <v>0.9235939999999999</v>
      </c>
      <c r="AG115">
        <v>231.517</v>
      </c>
      <c r="AH115">
        <v>0.681203</v>
      </c>
    </row>
    <row r="116" spans="1:34" ht="12.75">
      <c r="A116" s="5" t="s">
        <v>18</v>
      </c>
      <c r="B116" s="5">
        <v>8064</v>
      </c>
      <c r="C116">
        <v>53.9798</v>
      </c>
      <c r="D116">
        <v>0.000786482</v>
      </c>
      <c r="E116">
        <v>0.375247</v>
      </c>
      <c r="F116">
        <v>0.000537623</v>
      </c>
      <c r="G116">
        <v>53.3677</v>
      </c>
      <c r="H116">
        <v>0.0007801080000000001</v>
      </c>
      <c r="I116">
        <v>0.37363399999999997</v>
      </c>
      <c r="J116">
        <v>0.000499724</v>
      </c>
      <c r="K116">
        <v>52.8216</v>
      </c>
      <c r="L116">
        <v>0.000784211</v>
      </c>
      <c r="M116">
        <v>0.375398</v>
      </c>
      <c r="N116">
        <v>0.000522023</v>
      </c>
      <c r="O116">
        <v>51.5089</v>
      </c>
      <c r="P116">
        <v>0.0007315690000000001</v>
      </c>
      <c r="Q116">
        <v>0.352172</v>
      </c>
      <c r="R116">
        <v>0.00043884500000000004</v>
      </c>
      <c r="S116">
        <v>8263.04</v>
      </c>
      <c r="T116">
        <v>0.849472</v>
      </c>
      <c r="U116">
        <v>211.565</v>
      </c>
      <c r="V116">
        <v>0.635299</v>
      </c>
      <c r="W116">
        <v>8312.74</v>
      </c>
      <c r="X116">
        <v>2.38771</v>
      </c>
      <c r="Y116">
        <v>387.39</v>
      </c>
      <c r="Z116">
        <v>2.3252800000000002</v>
      </c>
      <c r="AA116">
        <v>8337.48</v>
      </c>
      <c r="AB116">
        <v>1.01436</v>
      </c>
      <c r="AC116">
        <v>265.789</v>
      </c>
      <c r="AD116">
        <v>0.846027</v>
      </c>
      <c r="AE116">
        <v>8262.04</v>
      </c>
      <c r="AF116">
        <v>1.00215</v>
      </c>
      <c r="AG116">
        <v>231.93</v>
      </c>
      <c r="AH116">
        <v>0.728455</v>
      </c>
    </row>
    <row r="117" spans="1:34" ht="12.75">
      <c r="A117" s="5"/>
      <c r="B117" s="5">
        <v>8065</v>
      </c>
      <c r="C117">
        <v>53.9989</v>
      </c>
      <c r="D117">
        <v>0.000796073</v>
      </c>
      <c r="E117">
        <v>0.37694000000000005</v>
      </c>
      <c r="F117">
        <v>0.0005396999999999999</v>
      </c>
      <c r="G117">
        <v>53.3874</v>
      </c>
      <c r="H117">
        <v>0.000785608</v>
      </c>
      <c r="I117">
        <v>0.374813</v>
      </c>
      <c r="J117">
        <v>0.000502894</v>
      </c>
      <c r="K117">
        <v>52.8444</v>
      </c>
      <c r="L117">
        <v>0.0007866360000000001</v>
      </c>
      <c r="M117">
        <v>0.375515</v>
      </c>
      <c r="N117">
        <v>0.000521458</v>
      </c>
      <c r="O117">
        <v>51.5188</v>
      </c>
      <c r="P117">
        <v>0.00073916</v>
      </c>
      <c r="Q117">
        <v>0.35545000000000004</v>
      </c>
      <c r="R117">
        <v>0.000455765</v>
      </c>
      <c r="S117">
        <v>8260.37</v>
      </c>
      <c r="T117">
        <v>0.845969</v>
      </c>
      <c r="U117">
        <v>210.445</v>
      </c>
      <c r="V117">
        <v>0.634215</v>
      </c>
      <c r="W117">
        <v>8312.87</v>
      </c>
      <c r="X117">
        <v>2.36961</v>
      </c>
      <c r="Y117">
        <v>385.381</v>
      </c>
      <c r="Z117">
        <v>2.29847</v>
      </c>
      <c r="AA117">
        <v>8335</v>
      </c>
      <c r="AB117">
        <v>1.01369</v>
      </c>
      <c r="AC117">
        <v>265.568</v>
      </c>
      <c r="AD117">
        <v>0.8492029999999999</v>
      </c>
      <c r="AE117">
        <v>8257.37</v>
      </c>
      <c r="AF117">
        <v>1.01547</v>
      </c>
      <c r="AG117">
        <v>230.39</v>
      </c>
      <c r="AH117">
        <v>0.7321500000000001</v>
      </c>
    </row>
    <row r="118" spans="1:34" ht="12.75">
      <c r="A118" s="5"/>
      <c r="B118" s="5">
        <v>8072</v>
      </c>
      <c r="C118">
        <v>54.0126</v>
      </c>
      <c r="D118">
        <v>0.000800379</v>
      </c>
      <c r="E118">
        <v>0.378397</v>
      </c>
      <c r="F118">
        <v>0.00054533</v>
      </c>
      <c r="G118">
        <v>53.4023</v>
      </c>
      <c r="H118">
        <v>0.00078636</v>
      </c>
      <c r="I118">
        <v>0.37654099999999996</v>
      </c>
      <c r="J118">
        <v>0.0004997420000000001</v>
      </c>
      <c r="K118">
        <v>52.85</v>
      </c>
      <c r="L118">
        <v>0.0007869480000000001</v>
      </c>
      <c r="M118">
        <v>0.37656</v>
      </c>
      <c r="N118">
        <v>0.0005199720000000001</v>
      </c>
      <c r="O118">
        <v>51.5398</v>
      </c>
      <c r="P118">
        <v>0.0007384900000000001</v>
      </c>
      <c r="Q118">
        <v>0.356483</v>
      </c>
      <c r="R118">
        <v>0.00045609100000000005</v>
      </c>
      <c r="S118">
        <v>8235.85</v>
      </c>
      <c r="T118">
        <v>0.9052209999999999</v>
      </c>
      <c r="U118">
        <v>207.634</v>
      </c>
      <c r="V118">
        <v>0.6663279999999999</v>
      </c>
      <c r="W118">
        <v>8315.32</v>
      </c>
      <c r="X118">
        <v>2.27463</v>
      </c>
      <c r="Y118">
        <v>380.676</v>
      </c>
      <c r="Z118">
        <v>2.21602</v>
      </c>
      <c r="AA118">
        <v>8325.63</v>
      </c>
      <c r="AB118">
        <v>1.03259</v>
      </c>
      <c r="AC118">
        <v>264.65</v>
      </c>
      <c r="AD118">
        <v>0.847007</v>
      </c>
      <c r="AE118">
        <v>8235.32</v>
      </c>
      <c r="AF118">
        <v>1.09073</v>
      </c>
      <c r="AG118">
        <v>229.345</v>
      </c>
      <c r="AH118">
        <v>0.7705609999999999</v>
      </c>
    </row>
    <row r="119" spans="1:34" ht="12.75">
      <c r="A119" s="5"/>
      <c r="B119" s="5">
        <v>8073</v>
      </c>
      <c r="C119">
        <v>54.0027</v>
      </c>
      <c r="D119">
        <v>0.00079776</v>
      </c>
      <c r="E119">
        <v>0.380333</v>
      </c>
      <c r="F119">
        <v>0.000540208</v>
      </c>
      <c r="G119">
        <v>53.3909</v>
      </c>
      <c r="H119">
        <v>0.000785754</v>
      </c>
      <c r="I119">
        <v>0.37806399999999996</v>
      </c>
      <c r="J119">
        <v>0.000505915</v>
      </c>
      <c r="K119">
        <v>52.8461</v>
      </c>
      <c r="L119">
        <v>0.000787248</v>
      </c>
      <c r="M119">
        <v>0.37828599999999996</v>
      </c>
      <c r="N119">
        <v>0.000520763</v>
      </c>
      <c r="O119">
        <v>51.5227</v>
      </c>
      <c r="P119">
        <v>0.000735823</v>
      </c>
      <c r="Q119">
        <v>0.35514399999999996</v>
      </c>
      <c r="R119">
        <v>0.00043929600000000004</v>
      </c>
      <c r="S119">
        <v>8237.99</v>
      </c>
      <c r="T119">
        <v>0.9082709999999999</v>
      </c>
      <c r="U119">
        <v>209.473</v>
      </c>
      <c r="V119">
        <v>0.671418</v>
      </c>
      <c r="W119">
        <v>8307.84</v>
      </c>
      <c r="X119">
        <v>2.40619</v>
      </c>
      <c r="Y119">
        <v>386.897</v>
      </c>
      <c r="Z119">
        <v>2.31903</v>
      </c>
      <c r="AA119">
        <v>8324.77</v>
      </c>
      <c r="AB119">
        <v>1.04662</v>
      </c>
      <c r="AC119">
        <v>265.84</v>
      </c>
      <c r="AD119">
        <v>0.8556769999999999</v>
      </c>
      <c r="AE119">
        <v>8237.15</v>
      </c>
      <c r="AF119">
        <v>1.07697</v>
      </c>
      <c r="AG119">
        <v>229.2</v>
      </c>
      <c r="AH119">
        <v>0.753643</v>
      </c>
    </row>
    <row r="120" spans="1:34" ht="12.75">
      <c r="A120" s="5"/>
      <c r="B120" s="5">
        <v>8084</v>
      </c>
      <c r="C120">
        <v>54.0521</v>
      </c>
      <c r="D120">
        <v>0.0007621220000000001</v>
      </c>
      <c r="E120">
        <v>0.379953</v>
      </c>
      <c r="F120">
        <v>0.00051982</v>
      </c>
      <c r="G120">
        <v>53.4424</v>
      </c>
      <c r="H120">
        <v>0.000736524</v>
      </c>
      <c r="I120">
        <v>0.37599099999999996</v>
      </c>
      <c r="J120">
        <v>0.000473944</v>
      </c>
      <c r="K120">
        <v>52.888</v>
      </c>
      <c r="L120">
        <v>0.000741971</v>
      </c>
      <c r="M120">
        <v>0.37703899999999996</v>
      </c>
      <c r="N120">
        <v>0.000493243</v>
      </c>
      <c r="O120">
        <v>51.5795</v>
      </c>
      <c r="P120">
        <v>0.000693948</v>
      </c>
      <c r="Q120">
        <v>0.356743</v>
      </c>
      <c r="R120">
        <v>0.000431049</v>
      </c>
      <c r="S120">
        <v>8203.97</v>
      </c>
      <c r="T120">
        <v>0.969297</v>
      </c>
      <c r="U120">
        <v>206.673</v>
      </c>
      <c r="V120">
        <v>0.683522</v>
      </c>
      <c r="W120">
        <v>8314.99</v>
      </c>
      <c r="X120">
        <v>2.21158</v>
      </c>
      <c r="Y120">
        <v>385.265</v>
      </c>
      <c r="Z120">
        <v>2.14715</v>
      </c>
      <c r="AA120">
        <v>8304.36</v>
      </c>
      <c r="AB120">
        <v>1.01508</v>
      </c>
      <c r="AC120">
        <v>261.198</v>
      </c>
      <c r="AD120">
        <v>0.7974479999999999</v>
      </c>
      <c r="AE120">
        <v>8220.69</v>
      </c>
      <c r="AF120">
        <v>1.0734</v>
      </c>
      <c r="AG120">
        <v>227.32</v>
      </c>
      <c r="AH120">
        <v>0.7444109999999999</v>
      </c>
    </row>
    <row r="121" spans="1:34" ht="12.75">
      <c r="A121" s="5"/>
      <c r="B121" s="5">
        <v>8085</v>
      </c>
      <c r="C121">
        <v>54.0578</v>
      </c>
      <c r="D121">
        <v>0.0007963880000000001</v>
      </c>
      <c r="E121">
        <v>0.38101199999999996</v>
      </c>
      <c r="F121">
        <v>0.000537547</v>
      </c>
      <c r="G121">
        <v>53.4508</v>
      </c>
      <c r="H121">
        <v>0.000768206</v>
      </c>
      <c r="I121">
        <v>0.378165</v>
      </c>
      <c r="J121">
        <v>0.0004936750000000001</v>
      </c>
      <c r="K121">
        <v>52.9017</v>
      </c>
      <c r="L121">
        <v>0.000772146</v>
      </c>
      <c r="M121">
        <v>0.37743099999999996</v>
      </c>
      <c r="N121">
        <v>0.0005124260000000001</v>
      </c>
      <c r="O121">
        <v>51.5782</v>
      </c>
      <c r="P121">
        <v>0.000723215</v>
      </c>
      <c r="Q121">
        <v>0.359041</v>
      </c>
      <c r="R121">
        <v>0.00046323400000000003</v>
      </c>
      <c r="S121">
        <v>8207.26</v>
      </c>
      <c r="T121">
        <v>1.0026</v>
      </c>
      <c r="U121">
        <v>207.443</v>
      </c>
      <c r="V121">
        <v>0.705672</v>
      </c>
      <c r="W121">
        <v>8313.54</v>
      </c>
      <c r="X121">
        <v>2.33753</v>
      </c>
      <c r="Y121">
        <v>388.975</v>
      </c>
      <c r="Z121">
        <v>2.28616</v>
      </c>
      <c r="AA121">
        <v>8305.39</v>
      </c>
      <c r="AB121">
        <v>1.06337</v>
      </c>
      <c r="AC121">
        <v>262.315</v>
      </c>
      <c r="AD121">
        <v>0.8308289999999999</v>
      </c>
      <c r="AE121">
        <v>8222.11</v>
      </c>
      <c r="AF121">
        <v>1.10713</v>
      </c>
      <c r="AG121">
        <v>227.416</v>
      </c>
      <c r="AH121">
        <v>0.757421</v>
      </c>
    </row>
    <row r="122" spans="1:34" ht="12.75">
      <c r="A122" s="5"/>
      <c r="B122" s="5">
        <v>8094</v>
      </c>
      <c r="C122">
        <v>53.9661</v>
      </c>
      <c r="D122">
        <v>0.0007939570000000001</v>
      </c>
      <c r="E122">
        <v>0.376494</v>
      </c>
      <c r="F122">
        <v>0.0005373590000000001</v>
      </c>
      <c r="G122">
        <v>53.4497</v>
      </c>
      <c r="H122">
        <v>0.0007872910000000001</v>
      </c>
      <c r="I122">
        <v>0.378252</v>
      </c>
      <c r="J122">
        <v>0.0005103540000000001</v>
      </c>
      <c r="K122">
        <v>52.8013</v>
      </c>
      <c r="L122">
        <v>0.000783846</v>
      </c>
      <c r="M122">
        <v>0.37696</v>
      </c>
      <c r="N122">
        <v>0.000523921</v>
      </c>
      <c r="O122">
        <v>51.4927</v>
      </c>
      <c r="P122">
        <v>0.00073257</v>
      </c>
      <c r="Q122">
        <v>0.35802</v>
      </c>
      <c r="R122">
        <v>0.000462734</v>
      </c>
      <c r="S122">
        <v>8177.89</v>
      </c>
      <c r="T122">
        <v>1.17646</v>
      </c>
      <c r="U122">
        <v>206.109</v>
      </c>
      <c r="V122">
        <v>0.797107</v>
      </c>
      <c r="W122">
        <v>8314.36</v>
      </c>
      <c r="X122">
        <v>2.34332</v>
      </c>
      <c r="Y122">
        <v>384.118</v>
      </c>
      <c r="Z122">
        <v>2.28741</v>
      </c>
      <c r="AA122">
        <v>8284.06</v>
      </c>
      <c r="AB122">
        <v>1.15825</v>
      </c>
      <c r="AC122">
        <v>260.309</v>
      </c>
      <c r="AD122">
        <v>0.875741</v>
      </c>
      <c r="AE122">
        <v>8210.04</v>
      </c>
      <c r="AF122">
        <v>1.19034</v>
      </c>
      <c r="AG122">
        <v>226.047</v>
      </c>
      <c r="AH122">
        <v>0.80542</v>
      </c>
    </row>
    <row r="123" spans="1:34" ht="12.75">
      <c r="A123" s="5"/>
      <c r="B123" s="5">
        <v>8095</v>
      </c>
      <c r="C123">
        <v>53.9505</v>
      </c>
      <c r="D123">
        <v>0.000769309</v>
      </c>
      <c r="E123">
        <v>0.373994</v>
      </c>
      <c r="F123">
        <v>0.0005179210000000001</v>
      </c>
      <c r="G123">
        <v>53.4337</v>
      </c>
      <c r="H123">
        <v>0.0007700350000000001</v>
      </c>
      <c r="I123">
        <v>0.37522099999999997</v>
      </c>
      <c r="J123">
        <v>0.0004941710000000001</v>
      </c>
      <c r="K123">
        <v>52.793</v>
      </c>
      <c r="L123">
        <v>0.0007671570000000001</v>
      </c>
      <c r="M123">
        <v>0.376141</v>
      </c>
      <c r="N123">
        <v>0.000513786</v>
      </c>
      <c r="O123">
        <v>51.4711</v>
      </c>
      <c r="P123">
        <v>0.0007185290000000001</v>
      </c>
      <c r="Q123">
        <v>0.354958</v>
      </c>
      <c r="R123">
        <v>0.00044680800000000004</v>
      </c>
      <c r="S123">
        <v>8177.24</v>
      </c>
      <c r="T123">
        <v>1.15371</v>
      </c>
      <c r="U123">
        <v>204.741</v>
      </c>
      <c r="V123">
        <v>0.789091</v>
      </c>
      <c r="W123">
        <v>8311.81</v>
      </c>
      <c r="X123">
        <v>2.29826</v>
      </c>
      <c r="Y123">
        <v>381.871</v>
      </c>
      <c r="Z123">
        <v>2.20635</v>
      </c>
      <c r="AA123">
        <v>8281.4</v>
      </c>
      <c r="AB123">
        <v>1.1495</v>
      </c>
      <c r="AC123">
        <v>260.898</v>
      </c>
      <c r="AD123">
        <v>0.8608359999999999</v>
      </c>
      <c r="AE123">
        <v>8204.97</v>
      </c>
      <c r="AF123">
        <v>1.1860600000000001</v>
      </c>
      <c r="AG123">
        <v>224.839</v>
      </c>
      <c r="AH123">
        <v>0.787531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16.57421875" style="5" customWidth="1"/>
    <col min="2" max="16384" width="11.57421875" style="5" customWidth="1"/>
  </cols>
  <sheetData>
    <row r="1" ht="12.75">
      <c r="A1" s="50">
        <v>42741</v>
      </c>
    </row>
    <row r="2" ht="12.75">
      <c r="A2" s="48" t="s">
        <v>32</v>
      </c>
    </row>
    <row r="3" ht="12.75">
      <c r="A3" s="2" t="s">
        <v>1</v>
      </c>
    </row>
    <row r="4" ht="12.75">
      <c r="A4" s="2" t="s">
        <v>2</v>
      </c>
    </row>
    <row r="5" ht="12.75">
      <c r="A5" s="51"/>
    </row>
    <row r="6" ht="12.75">
      <c r="A6" s="51"/>
    </row>
    <row r="7" spans="3:48" s="49" customFormat="1" ht="12.75">
      <c r="C7" s="49" t="s">
        <v>104</v>
      </c>
      <c r="D7" s="49" t="s">
        <v>43</v>
      </c>
      <c r="G7" s="49" t="s">
        <v>104</v>
      </c>
      <c r="H7" s="49" t="s">
        <v>44</v>
      </c>
      <c r="K7" s="49" t="s">
        <v>104</v>
      </c>
      <c r="L7" s="49" t="s">
        <v>45</v>
      </c>
      <c r="O7" s="49" t="s">
        <v>104</v>
      </c>
      <c r="P7" s="49" t="s">
        <v>46</v>
      </c>
      <c r="S7" s="49" t="s">
        <v>105</v>
      </c>
      <c r="T7" s="49" t="s">
        <v>43</v>
      </c>
      <c r="W7" s="49" t="s">
        <v>105</v>
      </c>
      <c r="X7" s="49" t="s">
        <v>44</v>
      </c>
      <c r="AA7" s="49" t="s">
        <v>105</v>
      </c>
      <c r="AB7" s="49" t="s">
        <v>45</v>
      </c>
      <c r="AE7" s="49" t="s">
        <v>105</v>
      </c>
      <c r="AF7" s="49" t="s">
        <v>46</v>
      </c>
      <c r="AI7" s="49" t="s">
        <v>106</v>
      </c>
      <c r="AJ7" s="49" t="s">
        <v>43</v>
      </c>
      <c r="AM7" s="49" t="s">
        <v>106</v>
      </c>
      <c r="AN7" s="49" t="s">
        <v>44</v>
      </c>
      <c r="AQ7" s="49" t="s">
        <v>106</v>
      </c>
      <c r="AR7" s="49" t="s">
        <v>45</v>
      </c>
      <c r="AU7" s="49" t="s">
        <v>106</v>
      </c>
      <c r="AV7" s="49" t="s">
        <v>46</v>
      </c>
    </row>
    <row r="8" spans="1:50" s="49" customFormat="1" ht="12.75">
      <c r="A8" s="49" t="s">
        <v>107</v>
      </c>
      <c r="B8" s="49" t="s">
        <v>4</v>
      </c>
      <c r="C8" s="49" t="s">
        <v>108</v>
      </c>
      <c r="D8" s="49" t="s">
        <v>6</v>
      </c>
      <c r="E8" s="49" t="s">
        <v>109</v>
      </c>
      <c r="F8" s="49" t="s">
        <v>6</v>
      </c>
      <c r="G8" s="49" t="s">
        <v>108</v>
      </c>
      <c r="H8" s="49" t="s">
        <v>6</v>
      </c>
      <c r="I8" s="49" t="s">
        <v>109</v>
      </c>
      <c r="J8" s="49" t="s">
        <v>6</v>
      </c>
      <c r="K8" s="49" t="s">
        <v>108</v>
      </c>
      <c r="L8" s="49" t="s">
        <v>6</v>
      </c>
      <c r="M8" s="49" t="s">
        <v>109</v>
      </c>
      <c r="N8" s="49" t="s">
        <v>6</v>
      </c>
      <c r="O8" s="49" t="s">
        <v>108</v>
      </c>
      <c r="P8" s="49" t="s">
        <v>6</v>
      </c>
      <c r="Q8" s="49" t="s">
        <v>109</v>
      </c>
      <c r="R8" s="49" t="s">
        <v>6</v>
      </c>
      <c r="S8" s="49" t="s">
        <v>108</v>
      </c>
      <c r="T8" s="49" t="s">
        <v>6</v>
      </c>
      <c r="U8" s="49" t="s">
        <v>109</v>
      </c>
      <c r="V8" s="49" t="s">
        <v>6</v>
      </c>
      <c r="W8" s="49" t="s">
        <v>108</v>
      </c>
      <c r="X8" s="49" t="s">
        <v>6</v>
      </c>
      <c r="Y8" s="49" t="s">
        <v>109</v>
      </c>
      <c r="Z8" s="49" t="s">
        <v>6</v>
      </c>
      <c r="AA8" s="49" t="s">
        <v>108</v>
      </c>
      <c r="AB8" s="49" t="s">
        <v>6</v>
      </c>
      <c r="AC8" s="49" t="s">
        <v>109</v>
      </c>
      <c r="AD8" s="49" t="s">
        <v>6</v>
      </c>
      <c r="AE8" s="49" t="s">
        <v>108</v>
      </c>
      <c r="AF8" s="49" t="s">
        <v>6</v>
      </c>
      <c r="AG8" s="49" t="s">
        <v>109</v>
      </c>
      <c r="AH8" s="49" t="s">
        <v>6</v>
      </c>
      <c r="AI8" s="49" t="s">
        <v>27</v>
      </c>
      <c r="AJ8" s="49" t="s">
        <v>28</v>
      </c>
      <c r="AK8" s="49" t="s">
        <v>110</v>
      </c>
      <c r="AL8" s="49" t="s">
        <v>111</v>
      </c>
      <c r="AM8" s="49" t="s">
        <v>27</v>
      </c>
      <c r="AN8" s="49" t="s">
        <v>28</v>
      </c>
      <c r="AO8" s="49" t="s">
        <v>110</v>
      </c>
      <c r="AP8" s="49" t="s">
        <v>111</v>
      </c>
      <c r="AQ8" s="49" t="s">
        <v>27</v>
      </c>
      <c r="AR8" s="49" t="s">
        <v>28</v>
      </c>
      <c r="AS8" s="49" t="s">
        <v>110</v>
      </c>
      <c r="AT8" s="49" t="s">
        <v>111</v>
      </c>
      <c r="AU8" s="49" t="s">
        <v>27</v>
      </c>
      <c r="AV8" s="49" t="s">
        <v>28</v>
      </c>
      <c r="AW8" s="49" t="s">
        <v>110</v>
      </c>
      <c r="AX8" s="49" t="s">
        <v>111</v>
      </c>
    </row>
    <row r="9" spans="1:50" ht="12.75">
      <c r="A9" s="5">
        <v>1000</v>
      </c>
      <c r="B9" s="5">
        <v>8485</v>
      </c>
      <c r="C9" s="5">
        <v>53.6852</v>
      </c>
      <c r="D9" s="5">
        <v>0.00111019</v>
      </c>
      <c r="E9" s="5">
        <v>0.370177</v>
      </c>
      <c r="F9" s="5">
        <v>0.000808013</v>
      </c>
      <c r="G9" s="5">
        <v>53.2416</v>
      </c>
      <c r="H9" s="5">
        <v>0.00110633</v>
      </c>
      <c r="I9" s="5">
        <v>0.370235</v>
      </c>
      <c r="J9" s="5">
        <v>0.00075446</v>
      </c>
      <c r="K9" s="5">
        <v>53.2897</v>
      </c>
      <c r="L9" s="5">
        <v>0.00111363</v>
      </c>
      <c r="M9" s="5">
        <v>0.37560000000000004</v>
      </c>
      <c r="N9" s="5">
        <v>0.000756716</v>
      </c>
      <c r="O9" s="5">
        <v>53.0726</v>
      </c>
      <c r="P9" s="5">
        <v>0.00108982</v>
      </c>
      <c r="Q9" s="5">
        <v>0.365848</v>
      </c>
      <c r="R9" s="5">
        <v>0.000682939</v>
      </c>
      <c r="S9" s="5">
        <v>8126.91</v>
      </c>
      <c r="T9" s="5">
        <v>2.6646900000000002</v>
      </c>
      <c r="U9" s="5">
        <v>213.299</v>
      </c>
      <c r="V9" s="5">
        <v>1.63225</v>
      </c>
      <c r="W9" s="5">
        <v>8308.77</v>
      </c>
      <c r="X9" s="5">
        <v>1.5657</v>
      </c>
      <c r="Y9" s="5">
        <v>251.082</v>
      </c>
      <c r="Z9" s="5">
        <v>1.25316</v>
      </c>
      <c r="AA9" s="5">
        <v>8293.62</v>
      </c>
      <c r="AB9" s="5">
        <v>1.63195</v>
      </c>
      <c r="AC9" s="5">
        <v>250.055</v>
      </c>
      <c r="AD9" s="5">
        <v>1.26304</v>
      </c>
      <c r="AE9" s="5">
        <v>8119.31</v>
      </c>
      <c r="AF9" s="5">
        <v>3.27055</v>
      </c>
      <c r="AG9" s="5">
        <v>237.61</v>
      </c>
      <c r="AH9" s="5">
        <v>1.93794</v>
      </c>
      <c r="AL9" s="52"/>
      <c r="AP9" s="52"/>
      <c r="AT9" s="52"/>
      <c r="AX9" s="52"/>
    </row>
    <row r="10" spans="1:50" ht="12.75">
      <c r="A10" s="5" t="s">
        <v>10</v>
      </c>
      <c r="B10" s="5">
        <v>8486</v>
      </c>
      <c r="C10" s="5">
        <v>53.6833</v>
      </c>
      <c r="D10" s="5">
        <v>0.00112395</v>
      </c>
      <c r="E10" s="5">
        <v>0.37076499999999996</v>
      </c>
      <c r="F10" s="5">
        <v>0.000798339</v>
      </c>
      <c r="G10" s="5">
        <v>53.247</v>
      </c>
      <c r="H10" s="5">
        <v>0.00110314</v>
      </c>
      <c r="I10" s="5">
        <v>0.367287</v>
      </c>
      <c r="J10" s="5">
        <v>0.000732071</v>
      </c>
      <c r="K10" s="5">
        <v>53.2894</v>
      </c>
      <c r="L10" s="5">
        <v>0.00112631</v>
      </c>
      <c r="M10" s="5">
        <v>0.375239</v>
      </c>
      <c r="N10" s="5">
        <v>0.000732132</v>
      </c>
      <c r="O10" s="5">
        <v>53.0692</v>
      </c>
      <c r="P10" s="5">
        <v>0.00109095</v>
      </c>
      <c r="Q10" s="5">
        <v>0.370144</v>
      </c>
      <c r="R10" s="5">
        <v>0.000736361</v>
      </c>
      <c r="S10" s="5">
        <v>8136.9</v>
      </c>
      <c r="T10" s="5">
        <v>2.49847</v>
      </c>
      <c r="U10" s="5">
        <v>210.819</v>
      </c>
      <c r="V10" s="5">
        <v>1.55655</v>
      </c>
      <c r="W10" s="5">
        <v>8307.67</v>
      </c>
      <c r="X10" s="5">
        <v>1.6077700000000001</v>
      </c>
      <c r="Y10" s="5">
        <v>253.41</v>
      </c>
      <c r="Z10" s="5">
        <v>1.3103</v>
      </c>
      <c r="AA10" s="5">
        <v>8292.58</v>
      </c>
      <c r="AB10" s="5">
        <v>1.66084</v>
      </c>
      <c r="AC10" s="5">
        <v>249.769</v>
      </c>
      <c r="AD10" s="5">
        <v>1.30168</v>
      </c>
      <c r="AE10" s="5">
        <v>8130.81</v>
      </c>
      <c r="AF10" s="5">
        <v>3.02143</v>
      </c>
      <c r="AG10" s="5">
        <v>233.418</v>
      </c>
      <c r="AH10" s="5">
        <v>1.85254</v>
      </c>
      <c r="AL10" s="52"/>
      <c r="AP10" s="52"/>
      <c r="AT10" s="52"/>
      <c r="AX10" s="52"/>
    </row>
    <row r="11" spans="2:50" ht="12.75">
      <c r="B11" s="5">
        <v>8487</v>
      </c>
      <c r="C11" s="5">
        <v>53.6973</v>
      </c>
      <c r="D11" s="5">
        <v>0.000586335</v>
      </c>
      <c r="E11" s="5">
        <v>0.37233299999999997</v>
      </c>
      <c r="F11" s="5">
        <v>0.00042311100000000005</v>
      </c>
      <c r="G11" s="5">
        <v>53.254</v>
      </c>
      <c r="H11" s="5">
        <v>0.000576036</v>
      </c>
      <c r="I11" s="5">
        <v>0.368904</v>
      </c>
      <c r="J11" s="5">
        <v>0.00039506800000000005</v>
      </c>
      <c r="K11" s="5">
        <v>53.2989</v>
      </c>
      <c r="L11" s="5">
        <v>0.000585832</v>
      </c>
      <c r="M11" s="5">
        <v>0.376789</v>
      </c>
      <c r="N11" s="5">
        <v>0.00040466</v>
      </c>
      <c r="O11" s="5">
        <v>53.0807</v>
      </c>
      <c r="P11" s="5">
        <v>0.000568637</v>
      </c>
      <c r="Q11" s="5">
        <v>0.36947399999999997</v>
      </c>
      <c r="R11" s="5">
        <v>0.00039190300000000003</v>
      </c>
      <c r="S11" s="5">
        <v>8132.05</v>
      </c>
      <c r="T11" s="5">
        <v>1.34593</v>
      </c>
      <c r="U11" s="5">
        <v>211.718</v>
      </c>
      <c r="V11" s="5">
        <v>0.8356129999999999</v>
      </c>
      <c r="W11" s="5">
        <v>8308.67</v>
      </c>
      <c r="X11" s="5">
        <v>0.8220379999999999</v>
      </c>
      <c r="Y11" s="5">
        <v>251.445</v>
      </c>
      <c r="Z11" s="5">
        <v>0.667516</v>
      </c>
      <c r="AA11" s="5">
        <v>8293.86</v>
      </c>
      <c r="AB11" s="5">
        <v>0.853417</v>
      </c>
      <c r="AC11" s="5">
        <v>249.449</v>
      </c>
      <c r="AD11" s="5">
        <v>0.6612819999999999</v>
      </c>
      <c r="AE11" s="5">
        <v>8125.61</v>
      </c>
      <c r="AF11" s="5">
        <v>1.63732</v>
      </c>
      <c r="AG11" s="5">
        <v>235.636</v>
      </c>
      <c r="AH11" s="5">
        <v>0.9848129999999999</v>
      </c>
      <c r="AL11" s="52"/>
      <c r="AP11" s="52"/>
      <c r="AT11" s="52"/>
      <c r="AX11" s="52"/>
    </row>
    <row r="12" spans="2:50" ht="12.75">
      <c r="B12" s="5">
        <v>8488</v>
      </c>
      <c r="C12" s="5">
        <v>53.6718</v>
      </c>
      <c r="D12" s="5">
        <v>0.000585456</v>
      </c>
      <c r="E12" s="5">
        <v>0.37114</v>
      </c>
      <c r="F12" s="5">
        <v>0.00042501400000000003</v>
      </c>
      <c r="G12" s="5">
        <v>53.2344</v>
      </c>
      <c r="H12" s="5">
        <v>0.00058008</v>
      </c>
      <c r="I12" s="5">
        <v>0.369793</v>
      </c>
      <c r="J12" s="5">
        <v>0.000396849</v>
      </c>
      <c r="K12" s="5">
        <v>53.2769</v>
      </c>
      <c r="L12" s="5">
        <v>0.000586592</v>
      </c>
      <c r="M12" s="5">
        <v>0.375977</v>
      </c>
      <c r="N12" s="5">
        <v>0.00040148900000000005</v>
      </c>
      <c r="O12" s="5">
        <v>53.0585</v>
      </c>
      <c r="P12" s="5">
        <v>0.000570816</v>
      </c>
      <c r="Q12" s="5">
        <v>0.369772</v>
      </c>
      <c r="R12" s="5">
        <v>0.000386764</v>
      </c>
      <c r="S12" s="5">
        <v>8143.68</v>
      </c>
      <c r="T12" s="5">
        <v>1.25005</v>
      </c>
      <c r="U12" s="5">
        <v>210.656</v>
      </c>
      <c r="V12" s="5">
        <v>0.8020379999999999</v>
      </c>
      <c r="W12" s="5">
        <v>8309.93</v>
      </c>
      <c r="X12" s="5">
        <v>0.819143</v>
      </c>
      <c r="Y12" s="5">
        <v>251.15</v>
      </c>
      <c r="Z12" s="5">
        <v>0.668265</v>
      </c>
      <c r="AA12" s="5">
        <v>8293.38</v>
      </c>
      <c r="AB12" s="5">
        <v>0.855802</v>
      </c>
      <c r="AC12" s="5">
        <v>249.851</v>
      </c>
      <c r="AD12" s="5">
        <v>0.6657339999999999</v>
      </c>
      <c r="AE12" s="5">
        <v>8134.91</v>
      </c>
      <c r="AF12" s="5">
        <v>1.56465</v>
      </c>
      <c r="AG12" s="5">
        <v>235.92</v>
      </c>
      <c r="AH12" s="5">
        <v>0.965764</v>
      </c>
      <c r="AL12" s="52"/>
      <c r="AP12" s="52"/>
      <c r="AT12" s="52"/>
      <c r="AX12" s="52"/>
    </row>
    <row r="13" spans="2:50" ht="12.75">
      <c r="B13" s="5">
        <v>8489</v>
      </c>
      <c r="C13" s="5">
        <v>53.6923</v>
      </c>
      <c r="D13" s="5">
        <v>0.0007687470000000001</v>
      </c>
      <c r="E13" s="5">
        <v>0.371396</v>
      </c>
      <c r="F13" s="5">
        <v>0.0005511810000000001</v>
      </c>
      <c r="G13" s="5">
        <v>53.2499</v>
      </c>
      <c r="H13" s="5">
        <v>0.0007563470000000001</v>
      </c>
      <c r="I13" s="5">
        <v>0.370815</v>
      </c>
      <c r="J13" s="5">
        <v>0.0005241660000000001</v>
      </c>
      <c r="K13" s="5">
        <v>53.2967</v>
      </c>
      <c r="L13" s="5">
        <v>0.000766486</v>
      </c>
      <c r="M13" s="5">
        <v>0.376203</v>
      </c>
      <c r="N13" s="5">
        <v>0.00051824</v>
      </c>
      <c r="O13" s="5">
        <v>53.0764</v>
      </c>
      <c r="P13" s="5">
        <v>0.000744693</v>
      </c>
      <c r="Q13" s="5">
        <v>0.36968399999999996</v>
      </c>
      <c r="R13" s="5">
        <v>0.000502638</v>
      </c>
      <c r="S13" s="5">
        <v>8139.12</v>
      </c>
      <c r="T13" s="5">
        <v>1.65467</v>
      </c>
      <c r="U13" s="5">
        <v>209.25</v>
      </c>
      <c r="V13" s="5">
        <v>1.0290300000000001</v>
      </c>
      <c r="W13" s="5">
        <v>8306.07</v>
      </c>
      <c r="X13" s="5">
        <v>1.09323</v>
      </c>
      <c r="Y13" s="5">
        <v>252.439</v>
      </c>
      <c r="Z13" s="5">
        <v>0.884319</v>
      </c>
      <c r="AA13" s="5">
        <v>8293.38</v>
      </c>
      <c r="AB13" s="5">
        <v>1.12264</v>
      </c>
      <c r="AC13" s="5">
        <v>250.058</v>
      </c>
      <c r="AD13" s="5">
        <v>0.868182</v>
      </c>
      <c r="AE13" s="5">
        <v>8129</v>
      </c>
      <c r="AF13" s="5">
        <v>2.10881</v>
      </c>
      <c r="AG13" s="5">
        <v>236.994</v>
      </c>
      <c r="AH13" s="5">
        <v>1.27697</v>
      </c>
      <c r="AL13" s="52"/>
      <c r="AP13" s="52"/>
      <c r="AT13" s="52"/>
      <c r="AX13" s="52"/>
    </row>
    <row r="14" spans="2:50" ht="12.75">
      <c r="B14" s="5">
        <v>8490</v>
      </c>
      <c r="C14" s="5">
        <v>53.6982</v>
      </c>
      <c r="D14" s="5">
        <v>0.0007696140000000001</v>
      </c>
      <c r="E14" s="5">
        <v>0.373835</v>
      </c>
      <c r="F14" s="5">
        <v>0.0005593890000000001</v>
      </c>
      <c r="G14" s="5">
        <v>53.2601</v>
      </c>
      <c r="H14" s="5">
        <v>0.0007528890000000001</v>
      </c>
      <c r="I14" s="5">
        <v>0.36993299999999996</v>
      </c>
      <c r="J14" s="5">
        <v>0.0005212540000000001</v>
      </c>
      <c r="K14" s="5">
        <v>53.3038</v>
      </c>
      <c r="L14" s="5">
        <v>0.000764199</v>
      </c>
      <c r="M14" s="5">
        <v>0.375793</v>
      </c>
      <c r="N14" s="5">
        <v>0.000523287</v>
      </c>
      <c r="O14" s="5">
        <v>53.0838</v>
      </c>
      <c r="P14" s="5">
        <v>0.0007469460000000001</v>
      </c>
      <c r="Q14" s="5">
        <v>0.370137</v>
      </c>
      <c r="R14" s="5">
        <v>0.0005147530000000001</v>
      </c>
      <c r="S14" s="5">
        <v>8144.12</v>
      </c>
      <c r="T14" s="5">
        <v>1.60175</v>
      </c>
      <c r="U14" s="5">
        <v>208.679</v>
      </c>
      <c r="V14" s="5">
        <v>1.02563</v>
      </c>
      <c r="W14" s="5">
        <v>8309.56</v>
      </c>
      <c r="X14" s="5">
        <v>1.09058</v>
      </c>
      <c r="Y14" s="5">
        <v>253.575</v>
      </c>
      <c r="Z14" s="5">
        <v>0.8873800000000001</v>
      </c>
      <c r="AA14" s="5">
        <v>8293.76</v>
      </c>
      <c r="AB14" s="5">
        <v>1.10716</v>
      </c>
      <c r="AC14" s="5">
        <v>249.149</v>
      </c>
      <c r="AD14" s="5">
        <v>0.859173</v>
      </c>
      <c r="AE14" s="5">
        <v>8134.12</v>
      </c>
      <c r="AF14" s="5">
        <v>2.07317</v>
      </c>
      <c r="AG14" s="5">
        <v>237.455</v>
      </c>
      <c r="AH14" s="5">
        <v>1.27629</v>
      </c>
      <c r="AL14" s="52"/>
      <c r="AP14" s="52"/>
      <c r="AT14" s="52"/>
      <c r="AX14" s="52"/>
    </row>
    <row r="18" spans="1:50" ht="12.75">
      <c r="A18" s="5">
        <v>625</v>
      </c>
      <c r="B18" s="5">
        <v>8491</v>
      </c>
      <c r="C18" s="5">
        <v>53.7102</v>
      </c>
      <c r="D18" s="5">
        <v>0.0006791270000000001</v>
      </c>
      <c r="E18" s="5">
        <v>0.37631000000000003</v>
      </c>
      <c r="F18" s="5">
        <v>0.000496493</v>
      </c>
      <c r="G18" s="5">
        <v>53.2761</v>
      </c>
      <c r="H18" s="5">
        <v>0.000665236</v>
      </c>
      <c r="I18" s="5">
        <v>0.376202</v>
      </c>
      <c r="J18" s="5">
        <v>0.00046845800000000005</v>
      </c>
      <c r="K18" s="5">
        <v>53.3447</v>
      </c>
      <c r="L18" s="5">
        <v>0.000688825</v>
      </c>
      <c r="M18" s="5">
        <v>0.395202</v>
      </c>
      <c r="N18" s="5">
        <v>0.00048133400000000004</v>
      </c>
      <c r="O18" s="5">
        <v>53.1311</v>
      </c>
      <c r="P18" s="5">
        <v>0.000678388</v>
      </c>
      <c r="Q18" s="5">
        <v>0.391557</v>
      </c>
      <c r="R18" s="5">
        <v>0.000469606</v>
      </c>
      <c r="S18" s="5">
        <v>8144.59</v>
      </c>
      <c r="T18" s="5">
        <v>1.3753600000000001</v>
      </c>
      <c r="U18" s="5">
        <v>211.426</v>
      </c>
      <c r="V18" s="5">
        <v>0.8844400000000001</v>
      </c>
      <c r="W18" s="5">
        <v>8314.24</v>
      </c>
      <c r="X18" s="5">
        <v>0.8979149999999999</v>
      </c>
      <c r="Y18" s="5">
        <v>252.187</v>
      </c>
      <c r="Z18" s="5">
        <v>0.741656</v>
      </c>
      <c r="AA18" s="5">
        <v>8307.92</v>
      </c>
      <c r="AB18" s="5">
        <v>0.928985</v>
      </c>
      <c r="AC18" s="5">
        <v>254.182</v>
      </c>
      <c r="AD18" s="5">
        <v>0.7418659999999999</v>
      </c>
      <c r="AE18" s="5">
        <v>8139.54</v>
      </c>
      <c r="AF18" s="5">
        <v>1.67958</v>
      </c>
      <c r="AG18" s="5">
        <v>236.952</v>
      </c>
      <c r="AH18" s="5">
        <v>1.04737</v>
      </c>
      <c r="AK18" s="52"/>
      <c r="AL18" s="52"/>
      <c r="AP18" s="52"/>
      <c r="AT18" s="52"/>
      <c r="AX18" s="52"/>
    </row>
    <row r="19" spans="1:50" ht="12.75">
      <c r="A19" s="5" t="s">
        <v>14</v>
      </c>
      <c r="B19" s="5">
        <v>8492</v>
      </c>
      <c r="C19" s="5">
        <v>53.7052</v>
      </c>
      <c r="D19" s="5">
        <v>0.00068079</v>
      </c>
      <c r="E19" s="5">
        <v>0.37702399999999997</v>
      </c>
      <c r="F19" s="5">
        <v>0.000495447</v>
      </c>
      <c r="G19" s="5">
        <v>53.2677</v>
      </c>
      <c r="H19" s="5">
        <v>0.0006687570000000001</v>
      </c>
      <c r="I19" s="5">
        <v>0.37606</v>
      </c>
      <c r="J19" s="5">
        <v>0.000470563</v>
      </c>
      <c r="K19" s="5">
        <v>53.338</v>
      </c>
      <c r="L19" s="5">
        <v>0.000689743</v>
      </c>
      <c r="M19" s="5">
        <v>0.393548</v>
      </c>
      <c r="N19" s="5">
        <v>0.00047597400000000005</v>
      </c>
      <c r="O19" s="5">
        <v>53.1236</v>
      </c>
      <c r="P19" s="5">
        <v>0.000681122</v>
      </c>
      <c r="Q19" s="5">
        <v>0.389878</v>
      </c>
      <c r="R19" s="5">
        <v>0.000458899</v>
      </c>
      <c r="S19" s="5">
        <v>8142.23</v>
      </c>
      <c r="T19" s="5">
        <v>1.36983</v>
      </c>
      <c r="U19" s="5">
        <v>209.101</v>
      </c>
      <c r="V19" s="5">
        <v>0.8764369999999999</v>
      </c>
      <c r="W19" s="5">
        <v>8308.7</v>
      </c>
      <c r="X19" s="5">
        <v>0.914862</v>
      </c>
      <c r="Y19" s="5">
        <v>251.901</v>
      </c>
      <c r="Z19" s="5">
        <v>0.7437309999999999</v>
      </c>
      <c r="AA19" s="5">
        <v>8305.67</v>
      </c>
      <c r="AB19" s="5">
        <v>0.9250189999999999</v>
      </c>
      <c r="AC19" s="5">
        <v>252.516</v>
      </c>
      <c r="AD19" s="5">
        <v>0.734791</v>
      </c>
      <c r="AE19" s="5">
        <v>8137.68</v>
      </c>
      <c r="AF19" s="5">
        <v>1.6706400000000001</v>
      </c>
      <c r="AG19" s="5">
        <v>233.047</v>
      </c>
      <c r="AH19" s="5">
        <v>1.04233</v>
      </c>
      <c r="AK19" s="52"/>
      <c r="AL19" s="52"/>
      <c r="AP19" s="52"/>
      <c r="AT19" s="52"/>
      <c r="AX19" s="52"/>
    </row>
    <row r="20" spans="2:50" ht="12.75">
      <c r="B20" s="5">
        <v>8493</v>
      </c>
      <c r="C20" s="5">
        <v>53.7002</v>
      </c>
      <c r="D20" s="5">
        <v>0.000672878</v>
      </c>
      <c r="E20" s="5">
        <v>0.37656599999999996</v>
      </c>
      <c r="F20" s="5">
        <v>0.0004917750000000001</v>
      </c>
      <c r="G20" s="5">
        <v>53.2677</v>
      </c>
      <c r="H20" s="5">
        <v>0.000660517</v>
      </c>
      <c r="I20" s="5">
        <v>0.37649499999999997</v>
      </c>
      <c r="J20" s="5">
        <v>0.000464534</v>
      </c>
      <c r="K20" s="5">
        <v>53.3345</v>
      </c>
      <c r="L20" s="5">
        <v>0.000681431</v>
      </c>
      <c r="M20" s="5">
        <v>0.394685</v>
      </c>
      <c r="N20" s="5">
        <v>0.00047867600000000004</v>
      </c>
      <c r="O20" s="5">
        <v>53.1199</v>
      </c>
      <c r="P20" s="5">
        <v>0.00067259</v>
      </c>
      <c r="Q20" s="5">
        <v>0.390694</v>
      </c>
      <c r="R20" s="5">
        <v>0.000460765</v>
      </c>
      <c r="S20" s="5">
        <v>8145.22</v>
      </c>
      <c r="T20" s="5">
        <v>1.35596</v>
      </c>
      <c r="U20" s="5">
        <v>211.388</v>
      </c>
      <c r="V20" s="5">
        <v>0.87363</v>
      </c>
      <c r="W20" s="5">
        <v>8312.73</v>
      </c>
      <c r="X20" s="5">
        <v>0.8913989999999999</v>
      </c>
      <c r="Y20" s="5">
        <v>251.449</v>
      </c>
      <c r="Z20" s="5">
        <v>0.727023</v>
      </c>
      <c r="AA20" s="5">
        <v>8306.34</v>
      </c>
      <c r="AB20" s="5">
        <v>0.9211269999999999</v>
      </c>
      <c r="AC20" s="5">
        <v>253.525</v>
      </c>
      <c r="AD20" s="5">
        <v>0.7289559999999999</v>
      </c>
      <c r="AE20" s="5">
        <v>8137.86</v>
      </c>
      <c r="AF20" s="5">
        <v>1.68051</v>
      </c>
      <c r="AG20" s="5">
        <v>237.432</v>
      </c>
      <c r="AH20" s="5">
        <v>1.03617</v>
      </c>
      <c r="AK20" s="52"/>
      <c r="AL20" s="52"/>
      <c r="AP20" s="52"/>
      <c r="AT20" s="52"/>
      <c r="AX20" s="52"/>
    </row>
    <row r="21" spans="2:50" ht="12.75">
      <c r="B21" s="5">
        <v>8494</v>
      </c>
      <c r="C21" s="5">
        <v>53.7123</v>
      </c>
      <c r="D21" s="5">
        <v>0.0006652660000000001</v>
      </c>
      <c r="E21" s="5">
        <v>0.376925</v>
      </c>
      <c r="F21" s="5">
        <v>0.00048466100000000005</v>
      </c>
      <c r="G21" s="5">
        <v>53.2725</v>
      </c>
      <c r="H21" s="5">
        <v>0.0006512050000000001</v>
      </c>
      <c r="I21" s="5">
        <v>0.374656</v>
      </c>
      <c r="J21" s="5">
        <v>0.000456685</v>
      </c>
      <c r="K21" s="5">
        <v>53.3444</v>
      </c>
      <c r="L21" s="5">
        <v>0.0006753270000000001</v>
      </c>
      <c r="M21" s="5">
        <v>0.393509</v>
      </c>
      <c r="N21" s="5">
        <v>0.00046437400000000004</v>
      </c>
      <c r="O21" s="5">
        <v>53.1296</v>
      </c>
      <c r="P21" s="5">
        <v>0.000664786</v>
      </c>
      <c r="Q21" s="5">
        <v>0.389634</v>
      </c>
      <c r="R21" s="5">
        <v>0.00044812400000000005</v>
      </c>
      <c r="S21" s="5">
        <v>8140.74</v>
      </c>
      <c r="T21" s="5">
        <v>1.35245</v>
      </c>
      <c r="U21" s="5">
        <v>210.382</v>
      </c>
      <c r="V21" s="5">
        <v>0.8598049999999999</v>
      </c>
      <c r="W21" s="5">
        <v>8305.32</v>
      </c>
      <c r="X21" s="5">
        <v>0.912113</v>
      </c>
      <c r="Y21" s="5">
        <v>253.352</v>
      </c>
      <c r="Z21" s="5">
        <v>0.738752</v>
      </c>
      <c r="AA21" s="5">
        <v>8304.06</v>
      </c>
      <c r="AB21" s="5">
        <v>0.9069619999999999</v>
      </c>
      <c r="AC21" s="5">
        <v>252.179</v>
      </c>
      <c r="AD21" s="5">
        <v>0.720972</v>
      </c>
      <c r="AE21" s="5">
        <v>8133.58</v>
      </c>
      <c r="AF21" s="5">
        <v>1.69588</v>
      </c>
      <c r="AG21" s="5">
        <v>236.979</v>
      </c>
      <c r="AH21" s="5">
        <v>1.03706</v>
      </c>
      <c r="AK21" s="52"/>
      <c r="AL21" s="52"/>
      <c r="AP21" s="52"/>
      <c r="AT21" s="52"/>
      <c r="AX21" s="52"/>
    </row>
    <row r="25" spans="1:50" ht="12.75">
      <c r="A25" s="5">
        <v>50</v>
      </c>
      <c r="B25" s="5">
        <v>8497</v>
      </c>
      <c r="C25" s="5">
        <v>53.7471</v>
      </c>
      <c r="D25" s="5">
        <v>0.0009904550000000001</v>
      </c>
      <c r="E25" s="5">
        <v>0.40265599999999996</v>
      </c>
      <c r="F25" s="5">
        <v>0.0008534850000000001</v>
      </c>
      <c r="G25" s="5">
        <v>53.3287</v>
      </c>
      <c r="H25" s="5">
        <v>0.00096234</v>
      </c>
      <c r="I25" s="5">
        <v>0.396603</v>
      </c>
      <c r="J25" s="5">
        <v>0.000841921</v>
      </c>
      <c r="K25" s="5">
        <v>53.3493</v>
      </c>
      <c r="L25" s="5">
        <v>0.00096435</v>
      </c>
      <c r="M25" s="5">
        <v>0.389687</v>
      </c>
      <c r="N25" s="5">
        <v>0.0008037420000000001</v>
      </c>
      <c r="O25" s="5">
        <v>53.1614</v>
      </c>
      <c r="P25" s="5">
        <v>0.000966169</v>
      </c>
      <c r="Q25" s="5">
        <v>0.400543</v>
      </c>
      <c r="R25" s="5">
        <v>0.000809171</v>
      </c>
      <c r="S25" s="5">
        <v>8268.73</v>
      </c>
      <c r="T25" s="5">
        <v>1.35174</v>
      </c>
      <c r="U25" s="5">
        <v>232.547</v>
      </c>
      <c r="V25" s="5">
        <v>1.10169</v>
      </c>
      <c r="W25" s="5">
        <v>8415.92</v>
      </c>
      <c r="X25" s="5">
        <v>1.2698800000000001</v>
      </c>
      <c r="Y25" s="5">
        <v>280.19</v>
      </c>
      <c r="Z25" s="5">
        <v>1.26641</v>
      </c>
      <c r="AA25" s="5">
        <v>8390.67</v>
      </c>
      <c r="AB25" s="5">
        <v>1.26193</v>
      </c>
      <c r="AC25" s="5">
        <v>272.312</v>
      </c>
      <c r="AD25" s="5">
        <v>1.19905</v>
      </c>
      <c r="AE25" s="5">
        <v>8292.32</v>
      </c>
      <c r="AF25" s="5">
        <v>1.4334200000000001</v>
      </c>
      <c r="AG25" s="5">
        <v>253.214</v>
      </c>
      <c r="AH25" s="5">
        <v>1.18212</v>
      </c>
      <c r="AL25" s="52"/>
      <c r="AP25" s="52"/>
      <c r="AT25" s="52"/>
      <c r="AX25" s="52"/>
    </row>
    <row r="26" spans="1:50" ht="12.75">
      <c r="A26" s="5" t="s">
        <v>21</v>
      </c>
      <c r="B26" s="5">
        <v>8498</v>
      </c>
      <c r="C26" s="5">
        <v>53.7392</v>
      </c>
      <c r="D26" s="5">
        <v>0.0009704900000000001</v>
      </c>
      <c r="E26" s="5">
        <v>0.40185099999999996</v>
      </c>
      <c r="F26" s="5">
        <v>0.000818296</v>
      </c>
      <c r="G26" s="5">
        <v>53.309</v>
      </c>
      <c r="H26" s="5">
        <v>0.000946056</v>
      </c>
      <c r="I26" s="5">
        <v>0.39661599999999997</v>
      </c>
      <c r="J26" s="5">
        <v>0.0008168540000000001</v>
      </c>
      <c r="K26" s="5">
        <v>53.3356</v>
      </c>
      <c r="L26" s="5">
        <v>0.0009422720000000001</v>
      </c>
      <c r="M26" s="5">
        <v>0.389071</v>
      </c>
      <c r="N26" s="5">
        <v>0.0007745730000000001</v>
      </c>
      <c r="O26" s="5">
        <v>53.1481</v>
      </c>
      <c r="P26" s="5">
        <v>0.000944384</v>
      </c>
      <c r="Q26" s="5">
        <v>0.39980299999999996</v>
      </c>
      <c r="R26" s="5">
        <v>0.0007827190000000001</v>
      </c>
      <c r="S26" s="5">
        <v>8249</v>
      </c>
      <c r="T26" s="5">
        <v>1.41363</v>
      </c>
      <c r="U26" s="5">
        <v>229.762</v>
      </c>
      <c r="V26" s="5">
        <v>1.10923</v>
      </c>
      <c r="W26" s="5">
        <v>8401.3</v>
      </c>
      <c r="X26" s="5">
        <v>1.23091</v>
      </c>
      <c r="Y26" s="5">
        <v>274.531</v>
      </c>
      <c r="Z26" s="5">
        <v>1.18839</v>
      </c>
      <c r="AA26" s="5">
        <v>8376.07</v>
      </c>
      <c r="AB26" s="5">
        <v>1.25306</v>
      </c>
      <c r="AC26" s="5">
        <v>269.74</v>
      </c>
      <c r="AD26" s="5">
        <v>1.15429</v>
      </c>
      <c r="AE26" s="5">
        <v>8268.49</v>
      </c>
      <c r="AF26" s="5">
        <v>1.53299</v>
      </c>
      <c r="AG26" s="5">
        <v>252.65</v>
      </c>
      <c r="AH26" s="5">
        <v>1.2044</v>
      </c>
      <c r="AL26" s="52"/>
      <c r="AP26" s="52"/>
      <c r="AT26" s="52"/>
      <c r="AX26" s="52"/>
    </row>
    <row r="27" spans="2:50" ht="12.75">
      <c r="B27" s="5">
        <v>8499</v>
      </c>
      <c r="C27" s="5">
        <v>53.7603</v>
      </c>
      <c r="D27" s="5">
        <v>0.0028515999999999997</v>
      </c>
      <c r="E27" s="5">
        <v>0.39713299999999996</v>
      </c>
      <c r="F27" s="5">
        <v>0.0023921800000000003</v>
      </c>
      <c r="G27" s="5">
        <v>53.3311</v>
      </c>
      <c r="H27" s="5">
        <v>0.00278006</v>
      </c>
      <c r="I27" s="5">
        <v>0.391215</v>
      </c>
      <c r="J27" s="5">
        <v>0.0023208</v>
      </c>
      <c r="K27" s="5">
        <v>53.3541</v>
      </c>
      <c r="L27" s="5">
        <v>0.00282832</v>
      </c>
      <c r="M27" s="5">
        <v>0.386534</v>
      </c>
      <c r="N27" s="5">
        <v>0.00227872</v>
      </c>
      <c r="O27" s="5">
        <v>53.1724</v>
      </c>
      <c r="P27" s="5">
        <v>0.00276501</v>
      </c>
      <c r="Q27" s="5">
        <v>0.390493</v>
      </c>
      <c r="R27" s="5">
        <v>0.00220337</v>
      </c>
      <c r="S27" s="5">
        <v>8246.22</v>
      </c>
      <c r="T27" s="5">
        <v>4.26058</v>
      </c>
      <c r="U27" s="5">
        <v>231.099</v>
      </c>
      <c r="V27" s="5">
        <v>3.2075</v>
      </c>
      <c r="W27" s="5">
        <v>8401.77</v>
      </c>
      <c r="X27" s="5">
        <v>3.69861</v>
      </c>
      <c r="Y27" s="5">
        <v>277.316</v>
      </c>
      <c r="Z27" s="5">
        <v>3.66118</v>
      </c>
      <c r="AA27" s="5">
        <v>8376.81</v>
      </c>
      <c r="AB27" s="5">
        <v>3.74569</v>
      </c>
      <c r="AC27" s="5">
        <v>268.561</v>
      </c>
      <c r="AD27" s="5">
        <v>3.40599</v>
      </c>
      <c r="AE27" s="5">
        <v>8265.42</v>
      </c>
      <c r="AF27" s="5">
        <v>4.60164</v>
      </c>
      <c r="AG27" s="5">
        <v>252.729</v>
      </c>
      <c r="AH27" s="5">
        <v>3.50163</v>
      </c>
      <c r="AL27" s="52"/>
      <c r="AP27" s="52"/>
      <c r="AT27" s="52"/>
      <c r="AX27" s="52"/>
    </row>
    <row r="28" spans="2:50" ht="12.75">
      <c r="B28" s="5">
        <v>8500</v>
      </c>
      <c r="C28" s="5">
        <v>53.7477</v>
      </c>
      <c r="D28" s="5">
        <v>0.00282684</v>
      </c>
      <c r="E28" s="5">
        <v>0.3941</v>
      </c>
      <c r="F28" s="5">
        <v>0.00239447</v>
      </c>
      <c r="G28" s="5">
        <v>53.3249</v>
      </c>
      <c r="H28" s="5">
        <v>0.00286348</v>
      </c>
      <c r="I28" s="5">
        <v>0.397976</v>
      </c>
      <c r="J28" s="5">
        <v>0.00246329</v>
      </c>
      <c r="K28" s="5">
        <v>53.3431</v>
      </c>
      <c r="L28" s="5">
        <v>0.00281387</v>
      </c>
      <c r="M28" s="5">
        <v>0.386244</v>
      </c>
      <c r="N28" s="5">
        <v>0.00226565</v>
      </c>
      <c r="O28" s="5">
        <v>53.1616</v>
      </c>
      <c r="P28" s="5">
        <v>0.00281327</v>
      </c>
      <c r="Q28" s="5">
        <v>0.394721</v>
      </c>
      <c r="R28" s="5">
        <v>0.00221768</v>
      </c>
      <c r="S28" s="5">
        <v>8251.11</v>
      </c>
      <c r="T28" s="5">
        <v>4.01434</v>
      </c>
      <c r="U28" s="5">
        <v>224.387</v>
      </c>
      <c r="V28" s="5">
        <v>3.1432</v>
      </c>
      <c r="W28" s="5">
        <v>8405.82</v>
      </c>
      <c r="X28" s="5">
        <v>3.5281000000000002</v>
      </c>
      <c r="Y28" s="5">
        <v>268.045</v>
      </c>
      <c r="Z28" s="5">
        <v>3.35156</v>
      </c>
      <c r="AA28" s="5">
        <v>8383.03</v>
      </c>
      <c r="AB28" s="5">
        <v>3.66618</v>
      </c>
      <c r="AC28" s="5">
        <v>266.717</v>
      </c>
      <c r="AD28" s="5">
        <v>3.3956</v>
      </c>
      <c r="AE28" s="5">
        <v>8265.39</v>
      </c>
      <c r="AF28" s="5">
        <v>4.67141</v>
      </c>
      <c r="AG28" s="5">
        <v>256.188</v>
      </c>
      <c r="AH28" s="5">
        <v>3.71302</v>
      </c>
      <c r="AL28" s="52"/>
      <c r="AP28" s="52"/>
      <c r="AT28" s="52"/>
      <c r="AX28" s="52"/>
    </row>
    <row r="29" spans="2:50" ht="12.75">
      <c r="B29" s="5">
        <v>8501</v>
      </c>
      <c r="C29" s="5">
        <v>53.7626</v>
      </c>
      <c r="D29" s="5">
        <v>0.0009181430000000001</v>
      </c>
      <c r="E29" s="5">
        <v>0.396765</v>
      </c>
      <c r="F29" s="5">
        <v>0.000773661</v>
      </c>
      <c r="G29" s="5">
        <v>53.3369</v>
      </c>
      <c r="H29" s="5">
        <v>0.00090383</v>
      </c>
      <c r="I29" s="5">
        <v>0.39247099999999996</v>
      </c>
      <c r="J29" s="5">
        <v>0.000767531</v>
      </c>
      <c r="K29" s="5">
        <v>53.3616</v>
      </c>
      <c r="L29" s="5">
        <v>0.000901462</v>
      </c>
      <c r="M29" s="5">
        <v>0.38645599999999997</v>
      </c>
      <c r="N29" s="5">
        <v>0.0007365490000000001</v>
      </c>
      <c r="O29" s="5">
        <v>53.1734</v>
      </c>
      <c r="P29" s="5">
        <v>0.0009055350000000001</v>
      </c>
      <c r="Q29" s="5">
        <v>0.396536</v>
      </c>
      <c r="R29" s="5">
        <v>0.000732488</v>
      </c>
      <c r="S29" s="5">
        <v>8242.2</v>
      </c>
      <c r="T29" s="5">
        <v>1.40965</v>
      </c>
      <c r="U29" s="5">
        <v>232.007</v>
      </c>
      <c r="V29" s="5">
        <v>1.1041</v>
      </c>
      <c r="W29" s="5">
        <v>8399.37</v>
      </c>
      <c r="X29" s="5">
        <v>1.1837900000000001</v>
      </c>
      <c r="Y29" s="5">
        <v>273.561</v>
      </c>
      <c r="Z29" s="5">
        <v>1.14354</v>
      </c>
      <c r="AA29" s="5">
        <v>8373.2</v>
      </c>
      <c r="AB29" s="5">
        <v>1.2224</v>
      </c>
      <c r="AC29" s="5">
        <v>271.808</v>
      </c>
      <c r="AD29" s="5">
        <v>1.13733</v>
      </c>
      <c r="AE29" s="5">
        <v>8265.81</v>
      </c>
      <c r="AF29" s="5">
        <v>1.50183</v>
      </c>
      <c r="AG29" s="5">
        <v>254.376</v>
      </c>
      <c r="AH29" s="5">
        <v>1.18859</v>
      </c>
      <c r="AL29" s="52"/>
      <c r="AP29" s="52"/>
      <c r="AT29" s="52"/>
      <c r="AX29" s="52"/>
    </row>
    <row r="30" spans="2:50" ht="12.75">
      <c r="B30" s="5">
        <v>8502</v>
      </c>
      <c r="C30" s="5">
        <v>53.7582</v>
      </c>
      <c r="D30" s="5">
        <v>0.00091126</v>
      </c>
      <c r="E30" s="5">
        <v>0.396925</v>
      </c>
      <c r="F30" s="5">
        <v>0.0007585280000000001</v>
      </c>
      <c r="G30" s="5">
        <v>53.3232</v>
      </c>
      <c r="H30" s="5">
        <v>0.0009003640000000001</v>
      </c>
      <c r="I30" s="5">
        <v>0.393383</v>
      </c>
      <c r="J30" s="5">
        <v>0.000757721</v>
      </c>
      <c r="K30" s="5">
        <v>53.3517</v>
      </c>
      <c r="L30" s="5">
        <v>0.0008927090000000001</v>
      </c>
      <c r="M30" s="5">
        <v>0.385061</v>
      </c>
      <c r="N30" s="5">
        <v>0.0007214200000000001</v>
      </c>
      <c r="O30" s="5">
        <v>53.1676</v>
      </c>
      <c r="P30" s="5">
        <v>0.000894992</v>
      </c>
      <c r="Q30" s="5">
        <v>0.39424299999999995</v>
      </c>
      <c r="R30" s="5">
        <v>0.000724008</v>
      </c>
      <c r="S30" s="5">
        <v>8226.72</v>
      </c>
      <c r="T30" s="5">
        <v>1.4408100000000001</v>
      </c>
      <c r="U30" s="5">
        <v>228.099</v>
      </c>
      <c r="V30" s="5">
        <v>1.10758</v>
      </c>
      <c r="W30" s="5">
        <v>8382.45</v>
      </c>
      <c r="X30" s="5">
        <v>1.21576</v>
      </c>
      <c r="Y30" s="5">
        <v>273.058</v>
      </c>
      <c r="Z30" s="5">
        <v>1.14888</v>
      </c>
      <c r="AA30" s="5">
        <v>8362.3</v>
      </c>
      <c r="AB30" s="5">
        <v>1.23847</v>
      </c>
      <c r="AC30" s="5">
        <v>269.407</v>
      </c>
      <c r="AD30" s="5">
        <v>1.11227</v>
      </c>
      <c r="AE30" s="5">
        <v>8249.41</v>
      </c>
      <c r="AF30" s="5">
        <v>1.58779</v>
      </c>
      <c r="AG30" s="5">
        <v>254.657</v>
      </c>
      <c r="AH30" s="5">
        <v>1.2391</v>
      </c>
      <c r="AL30" s="52"/>
      <c r="AP30" s="52"/>
      <c r="AT30" s="52"/>
      <c r="AX30" s="52"/>
    </row>
    <row r="34" spans="1:50" ht="12.75">
      <c r="A34" s="5">
        <v>350</v>
      </c>
      <c r="B34" s="5">
        <v>8506</v>
      </c>
      <c r="C34" s="5">
        <v>53.7075</v>
      </c>
      <c r="D34" s="5">
        <v>0.000800012</v>
      </c>
      <c r="E34" s="5">
        <v>0.37440799999999996</v>
      </c>
      <c r="F34" s="5">
        <v>0.000593599</v>
      </c>
      <c r="G34" s="5">
        <v>53.2726</v>
      </c>
      <c r="H34" s="5">
        <v>0.000796632</v>
      </c>
      <c r="I34" s="5">
        <v>0.376137</v>
      </c>
      <c r="J34" s="5">
        <v>0.000570237</v>
      </c>
      <c r="K34" s="5">
        <v>53.3159</v>
      </c>
      <c r="L34" s="5">
        <v>0.000802431</v>
      </c>
      <c r="M34" s="5">
        <v>0.38139599999999996</v>
      </c>
      <c r="N34" s="5">
        <v>0.000573943</v>
      </c>
      <c r="O34" s="5">
        <v>53.0942</v>
      </c>
      <c r="P34" s="5">
        <v>0.0007907770000000001</v>
      </c>
      <c r="Q34" s="5">
        <v>0.374261</v>
      </c>
      <c r="R34" s="5">
        <v>0.000565073</v>
      </c>
      <c r="S34" s="5">
        <v>8091.85</v>
      </c>
      <c r="T34" s="5">
        <v>2.33577</v>
      </c>
      <c r="U34" s="5">
        <v>210.431</v>
      </c>
      <c r="V34" s="5">
        <v>1.3291600000000001</v>
      </c>
      <c r="W34" s="5">
        <v>8273.08</v>
      </c>
      <c r="X34" s="5">
        <v>1.2812700000000001</v>
      </c>
      <c r="Y34" s="5">
        <v>251.298</v>
      </c>
      <c r="Z34" s="5">
        <v>0.989099</v>
      </c>
      <c r="AA34" s="5">
        <v>8268.55</v>
      </c>
      <c r="AB34" s="5">
        <v>1.28563</v>
      </c>
      <c r="AC34" s="5">
        <v>250.526</v>
      </c>
      <c r="AD34" s="5">
        <v>0.97311</v>
      </c>
      <c r="AE34" s="5">
        <v>8099.94</v>
      </c>
      <c r="AF34" s="5">
        <v>2.64842</v>
      </c>
      <c r="AG34" s="5">
        <v>237.149</v>
      </c>
      <c r="AH34" s="5">
        <v>1.5209</v>
      </c>
      <c r="AL34" s="52"/>
      <c r="AP34" s="52"/>
      <c r="AT34" s="52"/>
      <c r="AX34" s="52"/>
    </row>
    <row r="35" spans="1:50" ht="12.75">
      <c r="A35" s="5" t="s">
        <v>16</v>
      </c>
      <c r="B35" s="5">
        <v>8507</v>
      </c>
      <c r="C35" s="5">
        <v>53.7033</v>
      </c>
      <c r="D35" s="5">
        <v>0.00079868</v>
      </c>
      <c r="E35" s="5">
        <v>0.37637699999999996</v>
      </c>
      <c r="F35" s="5">
        <v>0.000594267</v>
      </c>
      <c r="G35" s="5">
        <v>53.2592</v>
      </c>
      <c r="H35" s="5">
        <v>0.000791833</v>
      </c>
      <c r="I35" s="5">
        <v>0.376247</v>
      </c>
      <c r="J35" s="5">
        <v>0.000566388</v>
      </c>
      <c r="K35" s="5">
        <v>53.3069</v>
      </c>
      <c r="L35" s="5">
        <v>0.000801223</v>
      </c>
      <c r="M35" s="5">
        <v>0.383803</v>
      </c>
      <c r="N35" s="5">
        <v>0.000577252</v>
      </c>
      <c r="O35" s="5">
        <v>53.0884</v>
      </c>
      <c r="P35" s="5">
        <v>0.0007851220000000001</v>
      </c>
      <c r="Q35" s="5">
        <v>0.37356</v>
      </c>
      <c r="R35" s="5">
        <v>0.00055115</v>
      </c>
      <c r="S35" s="5">
        <v>8091.77</v>
      </c>
      <c r="T35" s="5">
        <v>2.32981</v>
      </c>
      <c r="U35" s="5">
        <v>210.824</v>
      </c>
      <c r="V35" s="5">
        <v>1.31472</v>
      </c>
      <c r="W35" s="5">
        <v>8270.09</v>
      </c>
      <c r="X35" s="5">
        <v>1.30234</v>
      </c>
      <c r="Y35" s="5">
        <v>252.068</v>
      </c>
      <c r="Z35" s="5">
        <v>0.999239</v>
      </c>
      <c r="AA35" s="5">
        <v>8267.56</v>
      </c>
      <c r="AB35" s="5">
        <v>1.2898</v>
      </c>
      <c r="AC35" s="5">
        <v>251.111</v>
      </c>
      <c r="AD35" s="5">
        <v>0.959765</v>
      </c>
      <c r="AE35" s="5">
        <v>8095.42</v>
      </c>
      <c r="AF35" s="5">
        <v>2.68067</v>
      </c>
      <c r="AG35" s="5">
        <v>235.612</v>
      </c>
      <c r="AH35" s="5">
        <v>1.50249</v>
      </c>
      <c r="AL35" s="52"/>
      <c r="AP35" s="52"/>
      <c r="AT35" s="52"/>
      <c r="AX35" s="52"/>
    </row>
    <row r="36" spans="2:50" ht="12.75">
      <c r="B36" s="5">
        <v>8508</v>
      </c>
      <c r="C36" s="5">
        <v>53.7068</v>
      </c>
      <c r="D36" s="5">
        <v>0.00080144</v>
      </c>
      <c r="E36" s="5">
        <v>0.375399</v>
      </c>
      <c r="F36" s="5">
        <v>0.0005901470000000001</v>
      </c>
      <c r="G36" s="5">
        <v>53.2685</v>
      </c>
      <c r="H36" s="5">
        <v>0.000791054</v>
      </c>
      <c r="I36" s="5">
        <v>0.37392899999999996</v>
      </c>
      <c r="J36" s="5">
        <v>0.000563289</v>
      </c>
      <c r="K36" s="5">
        <v>53.312</v>
      </c>
      <c r="L36" s="5">
        <v>0.0008021520000000001</v>
      </c>
      <c r="M36" s="5">
        <v>0.38262399999999996</v>
      </c>
      <c r="N36" s="5">
        <v>0.0005761680000000001</v>
      </c>
      <c r="O36" s="5">
        <v>53.0926</v>
      </c>
      <c r="P36" s="5">
        <v>0.00078804</v>
      </c>
      <c r="Q36" s="5">
        <v>0.37390399999999996</v>
      </c>
      <c r="R36" s="5">
        <v>0.000564258</v>
      </c>
      <c r="S36" s="5">
        <v>8095.92</v>
      </c>
      <c r="T36" s="5">
        <v>2.29744</v>
      </c>
      <c r="U36" s="5">
        <v>212.201</v>
      </c>
      <c r="V36" s="5">
        <v>1.32044</v>
      </c>
      <c r="W36" s="5">
        <v>8271.81</v>
      </c>
      <c r="X36" s="5">
        <v>1.27708</v>
      </c>
      <c r="Y36" s="5">
        <v>251.092</v>
      </c>
      <c r="Z36" s="5">
        <v>0.990041</v>
      </c>
      <c r="AA36" s="5">
        <v>8268.86</v>
      </c>
      <c r="AB36" s="5">
        <v>1.29546</v>
      </c>
      <c r="AC36" s="5">
        <v>251.651</v>
      </c>
      <c r="AD36" s="5">
        <v>0.974486</v>
      </c>
      <c r="AE36" s="5">
        <v>8102.29</v>
      </c>
      <c r="AF36" s="5">
        <v>2.57838</v>
      </c>
      <c r="AG36" s="5">
        <v>235.176</v>
      </c>
      <c r="AH36" s="5">
        <v>1.48057</v>
      </c>
      <c r="AL36" s="52"/>
      <c r="AP36" s="52"/>
      <c r="AT36" s="52"/>
      <c r="AX36" s="52"/>
    </row>
    <row r="37" spans="2:50" ht="12.75">
      <c r="B37" s="5">
        <v>8509</v>
      </c>
      <c r="C37" s="5">
        <v>53.6991</v>
      </c>
      <c r="D37" s="5">
        <v>0.0008012020000000001</v>
      </c>
      <c r="E37" s="5">
        <v>0.37541599999999997</v>
      </c>
      <c r="F37" s="5">
        <v>0.000589071</v>
      </c>
      <c r="G37" s="5">
        <v>53.2554</v>
      </c>
      <c r="H37" s="5">
        <v>0.000797147</v>
      </c>
      <c r="I37" s="5">
        <v>0.375876</v>
      </c>
      <c r="J37" s="5">
        <v>0.0005626180000000001</v>
      </c>
      <c r="K37" s="5">
        <v>53.3029</v>
      </c>
      <c r="L37" s="5">
        <v>0.000801922</v>
      </c>
      <c r="M37" s="5">
        <v>0.38240199999999996</v>
      </c>
      <c r="N37" s="5">
        <v>0.000578687</v>
      </c>
      <c r="O37" s="5">
        <v>53.0836</v>
      </c>
      <c r="P37" s="5">
        <v>0.0007876220000000001</v>
      </c>
      <c r="Q37" s="5">
        <v>0.373156</v>
      </c>
      <c r="R37" s="5">
        <v>0.000557493</v>
      </c>
      <c r="S37" s="5">
        <v>8097.08</v>
      </c>
      <c r="T37" s="5">
        <v>2.23396</v>
      </c>
      <c r="U37" s="5">
        <v>209.857</v>
      </c>
      <c r="V37" s="5">
        <v>1.27627</v>
      </c>
      <c r="W37" s="5">
        <v>8270.12</v>
      </c>
      <c r="X37" s="5">
        <v>1.29068</v>
      </c>
      <c r="Y37" s="5">
        <v>251.473</v>
      </c>
      <c r="Z37" s="5">
        <v>0.998072</v>
      </c>
      <c r="AA37" s="5">
        <v>8270.19</v>
      </c>
      <c r="AB37" s="5">
        <v>1.27607</v>
      </c>
      <c r="AC37" s="5">
        <v>250.147</v>
      </c>
      <c r="AD37" s="5">
        <v>0.962853</v>
      </c>
      <c r="AE37" s="5">
        <v>8098.48</v>
      </c>
      <c r="AF37" s="5">
        <v>2.65178</v>
      </c>
      <c r="AG37" s="5">
        <v>236.051</v>
      </c>
      <c r="AH37" s="5">
        <v>1.51136</v>
      </c>
      <c r="AL37" s="52"/>
      <c r="AP37" s="52"/>
      <c r="AT37" s="52"/>
      <c r="AX37" s="52"/>
    </row>
    <row r="41" spans="1:50" ht="12.75">
      <c r="A41" s="5">
        <v>870</v>
      </c>
      <c r="B41" s="5">
        <v>8512</v>
      </c>
      <c r="C41" s="5">
        <v>53.6575</v>
      </c>
      <c r="D41" s="5">
        <v>0.0007784080000000001</v>
      </c>
      <c r="E41" s="5">
        <v>0.37207399999999996</v>
      </c>
      <c r="F41" s="5">
        <v>0.000562912</v>
      </c>
      <c r="G41" s="5">
        <v>53.2199</v>
      </c>
      <c r="H41" s="5">
        <v>0.000777055</v>
      </c>
      <c r="I41" s="5">
        <v>0.373003</v>
      </c>
      <c r="J41" s="5">
        <v>0.00054112</v>
      </c>
      <c r="K41" s="5">
        <v>53.2765</v>
      </c>
      <c r="L41" s="5">
        <v>0.000793637</v>
      </c>
      <c r="M41" s="5">
        <v>0.382189</v>
      </c>
      <c r="N41" s="5">
        <v>0.000533729</v>
      </c>
      <c r="O41" s="5">
        <v>53.073</v>
      </c>
      <c r="P41" s="5">
        <v>0.000789541</v>
      </c>
      <c r="Q41" s="5">
        <v>0.38509699999999997</v>
      </c>
      <c r="R41" s="5">
        <v>0.000533678</v>
      </c>
      <c r="S41" s="5">
        <v>8099.12</v>
      </c>
      <c r="T41" s="5">
        <v>2.05394</v>
      </c>
      <c r="U41" s="5">
        <v>210.746</v>
      </c>
      <c r="V41" s="5">
        <v>1.17665</v>
      </c>
      <c r="W41" s="5">
        <v>8270.47</v>
      </c>
      <c r="X41" s="5">
        <v>1.19156</v>
      </c>
      <c r="Y41" s="5">
        <v>249.285</v>
      </c>
      <c r="Z41" s="5">
        <v>0.913671</v>
      </c>
      <c r="AA41" s="5">
        <v>8274.81</v>
      </c>
      <c r="AB41" s="5">
        <v>1.16944</v>
      </c>
      <c r="AC41" s="5">
        <v>250.397</v>
      </c>
      <c r="AD41" s="5">
        <v>0.880984</v>
      </c>
      <c r="AE41" s="5">
        <v>8103.88</v>
      </c>
      <c r="AF41" s="5">
        <v>2.38196</v>
      </c>
      <c r="AG41" s="5">
        <v>236.396</v>
      </c>
      <c r="AH41" s="5">
        <v>1.3629</v>
      </c>
      <c r="AK41" s="52"/>
      <c r="AL41" s="52"/>
      <c r="AP41" s="52"/>
      <c r="AT41" s="52"/>
      <c r="AX41" s="52"/>
    </row>
    <row r="42" spans="1:50" ht="12.75">
      <c r="A42" s="5" t="s">
        <v>12</v>
      </c>
      <c r="B42" s="5">
        <v>8513</v>
      </c>
      <c r="C42" s="5">
        <v>53.6725</v>
      </c>
      <c r="D42" s="5">
        <v>0.0007365010000000001</v>
      </c>
      <c r="E42" s="5">
        <v>0.372033</v>
      </c>
      <c r="F42" s="5">
        <v>0.0005379380000000001</v>
      </c>
      <c r="G42" s="5">
        <v>53.2281</v>
      </c>
      <c r="H42" s="5">
        <v>0.000736091</v>
      </c>
      <c r="I42" s="5">
        <v>0.37321899999999997</v>
      </c>
      <c r="J42" s="5">
        <v>0.00051057</v>
      </c>
      <c r="K42" s="5">
        <v>53.2889</v>
      </c>
      <c r="L42" s="5">
        <v>0.0007495630000000001</v>
      </c>
      <c r="M42" s="5">
        <v>0.383837</v>
      </c>
      <c r="N42" s="5">
        <v>0.000521698</v>
      </c>
      <c r="O42" s="5">
        <v>53.0836</v>
      </c>
      <c r="P42" s="5">
        <v>0.0007456050000000001</v>
      </c>
      <c r="Q42" s="5">
        <v>0.38539199999999996</v>
      </c>
      <c r="R42" s="5">
        <v>0.000510135</v>
      </c>
      <c r="S42" s="5">
        <v>8100.31</v>
      </c>
      <c r="T42" s="5">
        <v>1.90408</v>
      </c>
      <c r="U42" s="5">
        <v>208.35</v>
      </c>
      <c r="V42" s="5">
        <v>1.1045800000000001</v>
      </c>
      <c r="W42" s="5">
        <v>8265.82</v>
      </c>
      <c r="X42" s="5">
        <v>1.15107</v>
      </c>
      <c r="Y42" s="5">
        <v>250.518</v>
      </c>
      <c r="Z42" s="5">
        <v>0.885917</v>
      </c>
      <c r="AA42" s="5">
        <v>8270.6</v>
      </c>
      <c r="AB42" s="5">
        <v>1.12159</v>
      </c>
      <c r="AC42" s="5">
        <v>250.304</v>
      </c>
      <c r="AD42" s="5">
        <v>0.8440529999999999</v>
      </c>
      <c r="AE42" s="5">
        <v>8105.11</v>
      </c>
      <c r="AF42" s="5">
        <v>2.20469</v>
      </c>
      <c r="AG42" s="5">
        <v>233.907</v>
      </c>
      <c r="AH42" s="5">
        <v>1.27647</v>
      </c>
      <c r="AK42" s="52"/>
      <c r="AL42" s="52"/>
      <c r="AP42" s="52"/>
      <c r="AT42" s="52"/>
      <c r="AX42" s="52"/>
    </row>
    <row r="43" spans="2:50" ht="12.75">
      <c r="B43" s="5">
        <v>8514</v>
      </c>
      <c r="C43" s="5">
        <v>53.6741</v>
      </c>
      <c r="D43" s="5">
        <v>0.000796031</v>
      </c>
      <c r="E43" s="5">
        <v>0.3719</v>
      </c>
      <c r="F43" s="5">
        <v>0.00057925</v>
      </c>
      <c r="G43" s="5">
        <v>53.2343</v>
      </c>
      <c r="H43" s="5">
        <v>0.0007908860000000001</v>
      </c>
      <c r="I43" s="5">
        <v>0.37149499999999996</v>
      </c>
      <c r="J43" s="5">
        <v>0.000540895</v>
      </c>
      <c r="K43" s="5">
        <v>53.2917</v>
      </c>
      <c r="L43" s="5">
        <v>0.00080813</v>
      </c>
      <c r="M43" s="5">
        <v>0.382836</v>
      </c>
      <c r="N43" s="5">
        <v>0.000559344</v>
      </c>
      <c r="O43" s="5">
        <v>53.0902</v>
      </c>
      <c r="P43" s="5">
        <v>0.0008036180000000001</v>
      </c>
      <c r="Q43" s="5">
        <v>0.385368</v>
      </c>
      <c r="R43" s="5">
        <v>0.000552869</v>
      </c>
      <c r="S43" s="5">
        <v>8103.94</v>
      </c>
      <c r="T43" s="5">
        <v>2.02808</v>
      </c>
      <c r="U43" s="5">
        <v>209.417</v>
      </c>
      <c r="V43" s="5">
        <v>1.18443</v>
      </c>
      <c r="W43" s="5">
        <v>8268.58</v>
      </c>
      <c r="X43" s="5">
        <v>1.22567</v>
      </c>
      <c r="Y43" s="5">
        <v>250.207</v>
      </c>
      <c r="Z43" s="5">
        <v>0.948606</v>
      </c>
      <c r="AA43" s="5">
        <v>8273.55</v>
      </c>
      <c r="AB43" s="5">
        <v>1.21954</v>
      </c>
      <c r="AC43" s="5">
        <v>251.926</v>
      </c>
      <c r="AD43" s="5">
        <v>0.927565</v>
      </c>
      <c r="AE43" s="5">
        <v>8111.59</v>
      </c>
      <c r="AF43" s="5">
        <v>2.32187</v>
      </c>
      <c r="AG43" s="5">
        <v>234.127</v>
      </c>
      <c r="AH43" s="5">
        <v>1.36138</v>
      </c>
      <c r="AK43" s="52"/>
      <c r="AL43" s="52"/>
      <c r="AP43" s="52"/>
      <c r="AT43" s="52"/>
      <c r="AX43" s="52"/>
    </row>
    <row r="44" spans="2:50" ht="12.75">
      <c r="B44" s="5">
        <v>8515</v>
      </c>
      <c r="C44" s="5">
        <v>53.6596</v>
      </c>
      <c r="D44" s="5">
        <v>0.0008122790000000001</v>
      </c>
      <c r="E44" s="5">
        <v>0.37316699999999997</v>
      </c>
      <c r="F44" s="5">
        <v>0.0005930950000000001</v>
      </c>
      <c r="G44" s="5">
        <v>53.2143</v>
      </c>
      <c r="H44" s="5">
        <v>0.00080607</v>
      </c>
      <c r="I44" s="5">
        <v>0.37255299999999997</v>
      </c>
      <c r="J44" s="5">
        <v>0.0005574520000000001</v>
      </c>
      <c r="K44" s="5">
        <v>53.275</v>
      </c>
      <c r="L44" s="5">
        <v>0.000826826</v>
      </c>
      <c r="M44" s="5">
        <v>0.383494</v>
      </c>
      <c r="N44" s="5">
        <v>0.000563384</v>
      </c>
      <c r="O44" s="5">
        <v>53.0722</v>
      </c>
      <c r="P44" s="5">
        <v>0.000822963</v>
      </c>
      <c r="Q44" s="5">
        <v>0.385268</v>
      </c>
      <c r="R44" s="5">
        <v>0.0005523770000000001</v>
      </c>
      <c r="S44" s="5">
        <v>8099.46</v>
      </c>
      <c r="T44" s="5">
        <v>2.14425</v>
      </c>
      <c r="U44" s="5">
        <v>210.067</v>
      </c>
      <c r="V44" s="5">
        <v>1.22898</v>
      </c>
      <c r="W44" s="5">
        <v>8267.51</v>
      </c>
      <c r="X44" s="5">
        <v>1.25243</v>
      </c>
      <c r="Y44" s="5">
        <v>249.211</v>
      </c>
      <c r="Z44" s="5">
        <v>0.9572879999999999</v>
      </c>
      <c r="AA44" s="5">
        <v>8271.06</v>
      </c>
      <c r="AB44" s="5">
        <v>1.22218</v>
      </c>
      <c r="AC44" s="5">
        <v>249.525</v>
      </c>
      <c r="AD44" s="5">
        <v>0.928101</v>
      </c>
      <c r="AE44" s="5">
        <v>8103.27</v>
      </c>
      <c r="AF44" s="5">
        <v>2.48018</v>
      </c>
      <c r="AG44" s="5">
        <v>235.102</v>
      </c>
      <c r="AH44" s="5">
        <v>1.43329</v>
      </c>
      <c r="AK44" s="52"/>
      <c r="AL44" s="52"/>
      <c r="AP44" s="52"/>
      <c r="AT44" s="52"/>
      <c r="AX44" s="52"/>
    </row>
    <row r="48" spans="1:50" ht="12.75">
      <c r="A48" s="5">
        <v>225</v>
      </c>
      <c r="B48" s="5">
        <v>8518</v>
      </c>
      <c r="C48" s="5">
        <v>53.7479</v>
      </c>
      <c r="D48" s="5">
        <v>0.0008336130000000001</v>
      </c>
      <c r="E48" s="5">
        <v>0.378797</v>
      </c>
      <c r="F48" s="5">
        <v>0.0006284320000000001</v>
      </c>
      <c r="G48" s="5">
        <v>53.3105</v>
      </c>
      <c r="H48" s="5">
        <v>0.000827872</v>
      </c>
      <c r="I48" s="5">
        <v>0.38043299999999997</v>
      </c>
      <c r="J48" s="5">
        <v>0.000617405</v>
      </c>
      <c r="K48" s="5">
        <v>53.3894</v>
      </c>
      <c r="L48" s="5">
        <v>0.000858047</v>
      </c>
      <c r="M48" s="5">
        <v>0.401267</v>
      </c>
      <c r="N48" s="5">
        <v>0.0006382120000000001</v>
      </c>
      <c r="O48" s="5">
        <v>53.1715</v>
      </c>
      <c r="P48" s="5">
        <v>0.00084253</v>
      </c>
      <c r="Q48" s="5">
        <v>0.395779</v>
      </c>
      <c r="R48" s="5">
        <v>0.0006007230000000001</v>
      </c>
      <c r="S48" s="5">
        <v>8103.6</v>
      </c>
      <c r="T48" s="5">
        <v>2.14411</v>
      </c>
      <c r="U48" s="5">
        <v>210.135</v>
      </c>
      <c r="V48" s="5">
        <v>1.24933</v>
      </c>
      <c r="W48" s="5">
        <v>8271.39</v>
      </c>
      <c r="X48" s="5">
        <v>1.28222</v>
      </c>
      <c r="Y48" s="5">
        <v>251.306</v>
      </c>
      <c r="Z48" s="5">
        <v>0.9997100000000001</v>
      </c>
      <c r="AA48" s="5">
        <v>8275.61</v>
      </c>
      <c r="AB48" s="5">
        <v>1.26084</v>
      </c>
      <c r="AC48" s="5">
        <v>251.237</v>
      </c>
      <c r="AD48" s="5">
        <v>0.961529</v>
      </c>
      <c r="AE48" s="5">
        <v>8109.22</v>
      </c>
      <c r="AF48" s="5">
        <v>2.49905</v>
      </c>
      <c r="AG48" s="5">
        <v>238.611</v>
      </c>
      <c r="AH48" s="5">
        <v>1.44693</v>
      </c>
      <c r="AL48" s="52"/>
      <c r="AP48" s="52"/>
      <c r="AT48" s="52"/>
      <c r="AX48" s="52"/>
    </row>
    <row r="49" spans="1:50" ht="12.75">
      <c r="A49" s="5" t="s">
        <v>19</v>
      </c>
      <c r="B49" s="5">
        <v>8519</v>
      </c>
      <c r="C49" s="5">
        <v>53.7685</v>
      </c>
      <c r="D49" s="5">
        <v>0.000831675</v>
      </c>
      <c r="E49" s="5">
        <v>0.378274</v>
      </c>
      <c r="F49" s="5">
        <v>0.000619301</v>
      </c>
      <c r="G49" s="5">
        <v>53.3237</v>
      </c>
      <c r="H49" s="5">
        <v>0.000824315</v>
      </c>
      <c r="I49" s="5">
        <v>0.37870899999999996</v>
      </c>
      <c r="J49" s="5">
        <v>0.000609156</v>
      </c>
      <c r="K49" s="5">
        <v>53.4057</v>
      </c>
      <c r="L49" s="5">
        <v>0.0008568580000000001</v>
      </c>
      <c r="M49" s="5">
        <v>0.401984</v>
      </c>
      <c r="N49" s="5">
        <v>0.000639363</v>
      </c>
      <c r="O49" s="5">
        <v>53.1902</v>
      </c>
      <c r="P49" s="5">
        <v>0.000840379</v>
      </c>
      <c r="Q49" s="5">
        <v>0.395885</v>
      </c>
      <c r="R49" s="5">
        <v>0.000608765</v>
      </c>
      <c r="S49" s="5">
        <v>8106.74</v>
      </c>
      <c r="T49" s="5">
        <v>2.02189</v>
      </c>
      <c r="U49" s="5">
        <v>205.08</v>
      </c>
      <c r="V49" s="5">
        <v>1.18917</v>
      </c>
      <c r="W49" s="5">
        <v>8271.29</v>
      </c>
      <c r="X49" s="5">
        <v>1.26951</v>
      </c>
      <c r="Y49" s="5">
        <v>249.626</v>
      </c>
      <c r="Z49" s="5">
        <v>0.9827009999999999</v>
      </c>
      <c r="AA49" s="5">
        <v>8272.61</v>
      </c>
      <c r="AB49" s="5">
        <v>1.27075</v>
      </c>
      <c r="AC49" s="5">
        <v>251.047</v>
      </c>
      <c r="AD49" s="5">
        <v>0.970287</v>
      </c>
      <c r="AE49" s="5">
        <v>8107.05</v>
      </c>
      <c r="AF49" s="5">
        <v>2.53783</v>
      </c>
      <c r="AG49" s="5">
        <v>238.984</v>
      </c>
      <c r="AH49" s="5">
        <v>1.4617</v>
      </c>
      <c r="AL49" s="52"/>
      <c r="AP49" s="52"/>
      <c r="AT49" s="52"/>
      <c r="AX49" s="52"/>
    </row>
    <row r="50" spans="2:50" ht="12.75">
      <c r="B50" s="5">
        <v>8520</v>
      </c>
      <c r="C50" s="5">
        <v>53.7977</v>
      </c>
      <c r="D50" s="5">
        <v>0.000824658</v>
      </c>
      <c r="E50" s="5">
        <v>0.37702</v>
      </c>
      <c r="F50" s="5">
        <v>0.000622859</v>
      </c>
      <c r="G50" s="5">
        <v>53.3612</v>
      </c>
      <c r="H50" s="5">
        <v>0.0008154010000000001</v>
      </c>
      <c r="I50" s="5">
        <v>0.376973</v>
      </c>
      <c r="J50" s="5">
        <v>0.0006079470000000001</v>
      </c>
      <c r="K50" s="5">
        <v>53.442</v>
      </c>
      <c r="L50" s="5">
        <v>0.000847958</v>
      </c>
      <c r="M50" s="5">
        <v>0.399654</v>
      </c>
      <c r="N50" s="5">
        <v>0.0006412280000000001</v>
      </c>
      <c r="O50" s="5">
        <v>53.225</v>
      </c>
      <c r="P50" s="5">
        <v>0.0008272380000000001</v>
      </c>
      <c r="Q50" s="5">
        <v>0.39294799999999996</v>
      </c>
      <c r="R50" s="5">
        <v>0.0005926600000000001</v>
      </c>
      <c r="S50" s="5">
        <v>8106.82</v>
      </c>
      <c r="T50" s="5">
        <v>2.08872</v>
      </c>
      <c r="U50" s="5">
        <v>209.7</v>
      </c>
      <c r="V50" s="5">
        <v>1.22138</v>
      </c>
      <c r="W50" s="5">
        <v>8272.2</v>
      </c>
      <c r="X50" s="5">
        <v>1.26924</v>
      </c>
      <c r="Y50" s="5">
        <v>250.355</v>
      </c>
      <c r="Z50" s="5">
        <v>0.9857119999999999</v>
      </c>
      <c r="AA50" s="5">
        <v>8274.36</v>
      </c>
      <c r="AB50" s="5">
        <v>1.26289</v>
      </c>
      <c r="AC50" s="5">
        <v>251.465</v>
      </c>
      <c r="AD50" s="5">
        <v>0.962962</v>
      </c>
      <c r="AE50" s="5">
        <v>8114.24</v>
      </c>
      <c r="AF50" s="5">
        <v>2.42243</v>
      </c>
      <c r="AG50" s="5">
        <v>236.795</v>
      </c>
      <c r="AH50" s="5">
        <v>1.43454</v>
      </c>
      <c r="AL50" s="52"/>
      <c r="AP50" s="52"/>
      <c r="AT50" s="52"/>
      <c r="AX50" s="52"/>
    </row>
    <row r="51" spans="2:50" ht="12.75">
      <c r="B51" s="5">
        <v>8521</v>
      </c>
      <c r="C51" s="5">
        <v>53.8214</v>
      </c>
      <c r="D51" s="5">
        <v>0.00081867</v>
      </c>
      <c r="E51" s="5">
        <v>0.37565099999999996</v>
      </c>
      <c r="F51" s="5">
        <v>0.000613048</v>
      </c>
      <c r="G51" s="5">
        <v>53.3757</v>
      </c>
      <c r="H51" s="5">
        <v>0.000805681</v>
      </c>
      <c r="I51" s="5">
        <v>0.375552</v>
      </c>
      <c r="J51" s="5">
        <v>0.0006080860000000001</v>
      </c>
      <c r="K51" s="5">
        <v>53.4577</v>
      </c>
      <c r="L51" s="5">
        <v>0.000837081</v>
      </c>
      <c r="M51" s="5">
        <v>0.39722399999999997</v>
      </c>
      <c r="N51" s="5">
        <v>0.000634359</v>
      </c>
      <c r="O51" s="5">
        <v>53.2433</v>
      </c>
      <c r="P51" s="5">
        <v>0.0008194560000000001</v>
      </c>
      <c r="Q51" s="5">
        <v>0.39128399999999997</v>
      </c>
      <c r="R51" s="5">
        <v>0.000582995</v>
      </c>
      <c r="S51" s="5">
        <v>8097.64</v>
      </c>
      <c r="T51" s="5">
        <v>2.19763</v>
      </c>
      <c r="U51" s="5">
        <v>208.858</v>
      </c>
      <c r="V51" s="5">
        <v>1.2669300000000001</v>
      </c>
      <c r="W51" s="5">
        <v>8266.83</v>
      </c>
      <c r="X51" s="5">
        <v>1.2784200000000001</v>
      </c>
      <c r="Y51" s="5">
        <v>249.419</v>
      </c>
      <c r="Z51" s="5">
        <v>0.985695</v>
      </c>
      <c r="AA51" s="5">
        <v>8270.07</v>
      </c>
      <c r="AB51" s="5">
        <v>1.24962</v>
      </c>
      <c r="AC51" s="5">
        <v>249.221</v>
      </c>
      <c r="AD51" s="5">
        <v>0.936452</v>
      </c>
      <c r="AE51" s="5">
        <v>8105.48</v>
      </c>
      <c r="AF51" s="5">
        <v>2.47088</v>
      </c>
      <c r="AG51" s="5">
        <v>235.585</v>
      </c>
      <c r="AH51" s="5">
        <v>1.42428</v>
      </c>
      <c r="AL51" s="52"/>
      <c r="AP51" s="52"/>
      <c r="AT51" s="52"/>
      <c r="AX51" s="52"/>
    </row>
    <row r="55" spans="1:50" ht="12.75">
      <c r="A55" s="5">
        <v>750</v>
      </c>
      <c r="B55" s="5">
        <v>8524</v>
      </c>
      <c r="C55" s="5">
        <v>53.8046</v>
      </c>
      <c r="D55" s="5">
        <v>0.0007681999999999999</v>
      </c>
      <c r="E55" s="5">
        <v>0.370143</v>
      </c>
      <c r="F55" s="5">
        <v>0.000555967</v>
      </c>
      <c r="G55" s="5">
        <v>53.3672</v>
      </c>
      <c r="H55" s="5">
        <v>0.0007482540000000001</v>
      </c>
      <c r="I55" s="5">
        <v>0.367292</v>
      </c>
      <c r="J55" s="5">
        <v>0.0005435910000000001</v>
      </c>
      <c r="K55" s="5">
        <v>53.4352</v>
      </c>
      <c r="L55" s="5">
        <v>0.00077809</v>
      </c>
      <c r="M55" s="5">
        <v>0.384248</v>
      </c>
      <c r="N55" s="5">
        <v>0.000566421</v>
      </c>
      <c r="O55" s="5">
        <v>53.1969</v>
      </c>
      <c r="P55" s="5">
        <v>0.000747073</v>
      </c>
      <c r="Q55" s="5">
        <v>0.368129</v>
      </c>
      <c r="R55" s="5">
        <v>0.000519515</v>
      </c>
      <c r="S55" s="5">
        <v>8097.9</v>
      </c>
      <c r="T55" s="5">
        <v>2.05559</v>
      </c>
      <c r="U55" s="5">
        <v>210.692</v>
      </c>
      <c r="V55" s="5">
        <v>1.17176</v>
      </c>
      <c r="W55" s="5">
        <v>8265.08</v>
      </c>
      <c r="X55" s="5">
        <v>1.21325</v>
      </c>
      <c r="Y55" s="5">
        <v>251.037</v>
      </c>
      <c r="Z55" s="5">
        <v>0.927873</v>
      </c>
      <c r="AA55" s="5">
        <v>8265.07</v>
      </c>
      <c r="AB55" s="5">
        <v>1.2139</v>
      </c>
      <c r="AC55" s="5">
        <v>251.237</v>
      </c>
      <c r="AD55" s="5">
        <v>0.9014019999999999</v>
      </c>
      <c r="AE55" s="5">
        <v>8102.59</v>
      </c>
      <c r="AF55" s="5">
        <v>2.42058</v>
      </c>
      <c r="AG55" s="5">
        <v>238.59</v>
      </c>
      <c r="AH55" s="5">
        <v>1.39744</v>
      </c>
      <c r="AK55" s="52"/>
      <c r="AL55" s="52"/>
      <c r="AP55" s="52"/>
      <c r="AT55" s="52"/>
      <c r="AW55" s="52"/>
      <c r="AX55" s="52"/>
    </row>
    <row r="56" spans="1:50" ht="12.75">
      <c r="A56" s="5" t="s">
        <v>13</v>
      </c>
      <c r="B56" s="5">
        <v>8525</v>
      </c>
      <c r="C56" s="5">
        <v>53.8273</v>
      </c>
      <c r="D56" s="5">
        <v>0.0008005450000000001</v>
      </c>
      <c r="E56" s="5">
        <v>0.369226</v>
      </c>
      <c r="F56" s="5">
        <v>0.000579491</v>
      </c>
      <c r="G56" s="5">
        <v>53.3831</v>
      </c>
      <c r="H56" s="5">
        <v>0.00077832</v>
      </c>
      <c r="I56" s="5">
        <v>0.36610499999999996</v>
      </c>
      <c r="J56" s="5">
        <v>0.0005655930000000001</v>
      </c>
      <c r="K56" s="5">
        <v>53.4561</v>
      </c>
      <c r="L56" s="5">
        <v>0.000807587</v>
      </c>
      <c r="M56" s="5">
        <v>0.383437</v>
      </c>
      <c r="N56" s="5">
        <v>0.0005907660000000001</v>
      </c>
      <c r="O56" s="5">
        <v>53.2175</v>
      </c>
      <c r="P56" s="5">
        <v>0.000773075</v>
      </c>
      <c r="Q56" s="5">
        <v>0.364693</v>
      </c>
      <c r="R56" s="5">
        <v>0.000529721</v>
      </c>
      <c r="S56" s="5">
        <v>8095.24</v>
      </c>
      <c r="T56" s="5">
        <v>2.19012</v>
      </c>
      <c r="U56" s="5">
        <v>210.259</v>
      </c>
      <c r="V56" s="5">
        <v>1.24888</v>
      </c>
      <c r="W56" s="5">
        <v>8263.24</v>
      </c>
      <c r="X56" s="5">
        <v>1.27796</v>
      </c>
      <c r="Y56" s="5">
        <v>251.414</v>
      </c>
      <c r="Z56" s="5">
        <v>0.9783719999999999</v>
      </c>
      <c r="AA56" s="5">
        <v>8264.31</v>
      </c>
      <c r="AB56" s="5">
        <v>1.26764</v>
      </c>
      <c r="AC56" s="5">
        <v>250.825</v>
      </c>
      <c r="AD56" s="5">
        <v>0.933024</v>
      </c>
      <c r="AE56" s="5">
        <v>8101.05</v>
      </c>
      <c r="AF56" s="5">
        <v>2.51451</v>
      </c>
      <c r="AG56" s="5">
        <v>237.278</v>
      </c>
      <c r="AH56" s="5">
        <v>1.4358</v>
      </c>
      <c r="AK56" s="52"/>
      <c r="AL56" s="52"/>
      <c r="AP56" s="52"/>
      <c r="AT56" s="52"/>
      <c r="AW56" s="52"/>
      <c r="AX56" s="52"/>
    </row>
    <row r="57" spans="2:50" ht="12.75">
      <c r="B57" s="5">
        <v>8526</v>
      </c>
      <c r="C57" s="5">
        <v>53.8442</v>
      </c>
      <c r="D57" s="5">
        <v>0.00080271</v>
      </c>
      <c r="E57" s="5">
        <v>0.367961</v>
      </c>
      <c r="F57" s="5">
        <v>0.000577454</v>
      </c>
      <c r="G57" s="5">
        <v>53.4064</v>
      </c>
      <c r="H57" s="5">
        <v>0.0007754470000000001</v>
      </c>
      <c r="I57" s="5">
        <v>0.364567</v>
      </c>
      <c r="J57" s="5">
        <v>0.000557723</v>
      </c>
      <c r="K57" s="5">
        <v>53.4718</v>
      </c>
      <c r="L57" s="5">
        <v>0.000808592</v>
      </c>
      <c r="M57" s="5">
        <v>0.383177</v>
      </c>
      <c r="N57" s="5">
        <v>0.0005998980000000001</v>
      </c>
      <c r="O57" s="5">
        <v>53.2344</v>
      </c>
      <c r="P57" s="5">
        <v>0.000773441</v>
      </c>
      <c r="Q57" s="5">
        <v>0.364491</v>
      </c>
      <c r="R57" s="5">
        <v>0.000534629</v>
      </c>
      <c r="S57" s="5">
        <v>8103.33</v>
      </c>
      <c r="T57" s="5">
        <v>2.06687</v>
      </c>
      <c r="U57" s="5">
        <v>208.334</v>
      </c>
      <c r="V57" s="5">
        <v>1.21815</v>
      </c>
      <c r="W57" s="5">
        <v>8263.77</v>
      </c>
      <c r="X57" s="5">
        <v>1.27854</v>
      </c>
      <c r="Y57" s="5">
        <v>251.312</v>
      </c>
      <c r="Z57" s="5">
        <v>0.979829</v>
      </c>
      <c r="AA57" s="5">
        <v>8264.91</v>
      </c>
      <c r="AB57" s="5">
        <v>1.26336</v>
      </c>
      <c r="AC57" s="5">
        <v>251.206</v>
      </c>
      <c r="AD57" s="5">
        <v>0.9421109999999999</v>
      </c>
      <c r="AE57" s="5">
        <v>8110.73</v>
      </c>
      <c r="AF57" s="5">
        <v>2.38868</v>
      </c>
      <c r="AG57" s="5">
        <v>236.273</v>
      </c>
      <c r="AH57" s="5">
        <v>1.40127</v>
      </c>
      <c r="AK57" s="52"/>
      <c r="AL57" s="52"/>
      <c r="AP57" s="52"/>
      <c r="AT57" s="52"/>
      <c r="AX57" s="52"/>
    </row>
    <row r="58" spans="2:50" ht="12.75">
      <c r="B58" s="5">
        <v>8527</v>
      </c>
      <c r="C58" s="5">
        <v>53.871</v>
      </c>
      <c r="D58" s="5">
        <v>0.000790422</v>
      </c>
      <c r="E58" s="5">
        <v>0.36615000000000003</v>
      </c>
      <c r="F58" s="5">
        <v>0.000562736</v>
      </c>
      <c r="G58" s="5">
        <v>53.4264</v>
      </c>
      <c r="H58" s="5">
        <v>0.000770961</v>
      </c>
      <c r="I58" s="5">
        <v>0.363677</v>
      </c>
      <c r="J58" s="5">
        <v>0.000569533</v>
      </c>
      <c r="K58" s="5">
        <v>53.4964</v>
      </c>
      <c r="L58" s="5">
        <v>0.0008033420000000001</v>
      </c>
      <c r="M58" s="5">
        <v>0.381202</v>
      </c>
      <c r="N58" s="5">
        <v>0.0005974120000000001</v>
      </c>
      <c r="O58" s="5">
        <v>53.2597</v>
      </c>
      <c r="P58" s="5">
        <v>0.000768274</v>
      </c>
      <c r="Q58" s="5">
        <v>0.36364199999999997</v>
      </c>
      <c r="R58" s="5">
        <v>0.0005505610000000001</v>
      </c>
      <c r="S58" s="5">
        <v>8093.52</v>
      </c>
      <c r="T58" s="5">
        <v>2.20919</v>
      </c>
      <c r="U58" s="5">
        <v>209.847</v>
      </c>
      <c r="V58" s="5">
        <v>1.2503900000000001</v>
      </c>
      <c r="W58" s="5">
        <v>8260.51</v>
      </c>
      <c r="X58" s="5">
        <v>1.29597</v>
      </c>
      <c r="Y58" s="5">
        <v>251.686</v>
      </c>
      <c r="Z58" s="5">
        <v>0.979618</v>
      </c>
      <c r="AA58" s="5">
        <v>8260.86</v>
      </c>
      <c r="AB58" s="5">
        <v>1.28208</v>
      </c>
      <c r="AC58" s="5">
        <v>251.579</v>
      </c>
      <c r="AD58" s="5">
        <v>0.952988</v>
      </c>
      <c r="AE58" s="5">
        <v>8099.67</v>
      </c>
      <c r="AF58" s="5">
        <v>2.5394900000000002</v>
      </c>
      <c r="AG58" s="5">
        <v>238.09</v>
      </c>
      <c r="AH58" s="5">
        <v>1.43444</v>
      </c>
      <c r="AK58" s="52"/>
      <c r="AL58" s="52"/>
      <c r="AP58" s="52"/>
      <c r="AT58" s="52"/>
      <c r="AW58" s="52"/>
      <c r="AX58" s="52"/>
    </row>
    <row r="62" spans="1:50" ht="12.75">
      <c r="A62" s="5">
        <v>500</v>
      </c>
      <c r="B62" s="5">
        <v>8530</v>
      </c>
      <c r="C62" s="5">
        <v>53.8793</v>
      </c>
      <c r="D62" s="5">
        <v>0.0007910170000000001</v>
      </c>
      <c r="E62" s="5">
        <v>0.36877299999999996</v>
      </c>
      <c r="F62" s="5">
        <v>0.000576756</v>
      </c>
      <c r="G62" s="5">
        <v>53.4403</v>
      </c>
      <c r="H62" s="5">
        <v>0.000771851</v>
      </c>
      <c r="I62" s="5">
        <v>0.366129</v>
      </c>
      <c r="J62" s="5">
        <v>0.000581573</v>
      </c>
      <c r="K62" s="5">
        <v>53.5097</v>
      </c>
      <c r="L62" s="5">
        <v>0.00078744</v>
      </c>
      <c r="M62" s="5">
        <v>0.38230000000000003</v>
      </c>
      <c r="N62" s="5">
        <v>0.0006062260000000001</v>
      </c>
      <c r="O62" s="5">
        <v>53.2648</v>
      </c>
      <c r="P62" s="5">
        <v>0.0007689190000000001</v>
      </c>
      <c r="Q62" s="5">
        <v>0.36197399999999996</v>
      </c>
      <c r="R62" s="5">
        <v>0.000552182</v>
      </c>
      <c r="S62" s="5">
        <v>8102.18</v>
      </c>
      <c r="T62" s="5">
        <v>2.07512</v>
      </c>
      <c r="U62" s="5">
        <v>206.183</v>
      </c>
      <c r="V62" s="5">
        <v>1.20684</v>
      </c>
      <c r="W62" s="5">
        <v>8265.38</v>
      </c>
      <c r="X62" s="5">
        <v>1.25493</v>
      </c>
      <c r="Y62" s="5">
        <v>248.603</v>
      </c>
      <c r="Z62" s="5">
        <v>0.959741</v>
      </c>
      <c r="AA62" s="5">
        <v>8263.97</v>
      </c>
      <c r="AB62" s="5">
        <v>1.25702</v>
      </c>
      <c r="AC62" s="5">
        <v>249.155</v>
      </c>
      <c r="AD62" s="5">
        <v>0.932465</v>
      </c>
      <c r="AE62" s="5">
        <v>8107.99</v>
      </c>
      <c r="AF62" s="5">
        <v>2.42994</v>
      </c>
      <c r="AG62" s="5">
        <v>236.267</v>
      </c>
      <c r="AH62" s="5">
        <v>1.41956</v>
      </c>
      <c r="AL62" s="52"/>
      <c r="AP62" s="52"/>
      <c r="AT62" s="52"/>
      <c r="AX62" s="52"/>
    </row>
    <row r="63" spans="1:50" ht="12.75">
      <c r="A63" s="5" t="s">
        <v>15</v>
      </c>
      <c r="B63" s="5">
        <v>8531</v>
      </c>
      <c r="C63" s="5">
        <v>53.8828</v>
      </c>
      <c r="D63" s="5">
        <v>0.0007963520000000001</v>
      </c>
      <c r="E63" s="5">
        <v>0.370125</v>
      </c>
      <c r="F63" s="5">
        <v>0.000591351</v>
      </c>
      <c r="G63" s="5">
        <v>53.4344</v>
      </c>
      <c r="H63" s="5">
        <v>0.0007792540000000001</v>
      </c>
      <c r="I63" s="5">
        <v>0.366158</v>
      </c>
      <c r="J63" s="5">
        <v>0.000590288</v>
      </c>
      <c r="K63" s="5">
        <v>53.5115</v>
      </c>
      <c r="L63" s="5">
        <v>0.0008012</v>
      </c>
      <c r="M63" s="5">
        <v>0.384843</v>
      </c>
      <c r="N63" s="5">
        <v>0.000615855</v>
      </c>
      <c r="O63" s="5">
        <v>53.2625</v>
      </c>
      <c r="P63" s="5">
        <v>0.0007789870000000001</v>
      </c>
      <c r="Q63" s="5">
        <v>0.363601</v>
      </c>
      <c r="R63" s="5">
        <v>0.000566987</v>
      </c>
      <c r="S63" s="5">
        <v>8096.56</v>
      </c>
      <c r="T63" s="5">
        <v>2.18361</v>
      </c>
      <c r="U63" s="5">
        <v>208.303</v>
      </c>
      <c r="V63" s="5">
        <v>1.2443</v>
      </c>
      <c r="W63" s="5">
        <v>8263.37</v>
      </c>
      <c r="X63" s="5">
        <v>1.27416</v>
      </c>
      <c r="Y63" s="5">
        <v>248.301</v>
      </c>
      <c r="Z63" s="5">
        <v>0.974641</v>
      </c>
      <c r="AA63" s="5">
        <v>8264.1</v>
      </c>
      <c r="AB63" s="5">
        <v>1.26787</v>
      </c>
      <c r="AC63" s="5">
        <v>248.603</v>
      </c>
      <c r="AD63" s="5">
        <v>0.9384359999999999</v>
      </c>
      <c r="AE63" s="5">
        <v>8108.27</v>
      </c>
      <c r="AF63" s="5">
        <v>2.38418</v>
      </c>
      <c r="AG63" s="5">
        <v>232.377</v>
      </c>
      <c r="AH63" s="5">
        <v>1.38055</v>
      </c>
      <c r="AL63" s="52"/>
      <c r="AP63" s="52"/>
      <c r="AT63" s="52"/>
      <c r="AW63" s="52"/>
      <c r="AX63" s="52"/>
    </row>
    <row r="64" spans="2:50" ht="12.75">
      <c r="B64" s="5">
        <v>8532</v>
      </c>
      <c r="C64" s="5">
        <v>53.8695</v>
      </c>
      <c r="D64" s="5">
        <v>0.000796362</v>
      </c>
      <c r="E64" s="5">
        <v>0.37107799999999996</v>
      </c>
      <c r="F64" s="5">
        <v>0.000584215</v>
      </c>
      <c r="G64" s="5">
        <v>53.4303</v>
      </c>
      <c r="H64" s="5">
        <v>0.0007802480000000001</v>
      </c>
      <c r="I64" s="5">
        <v>0.36877499999999996</v>
      </c>
      <c r="J64" s="5">
        <v>0.0005916070000000001</v>
      </c>
      <c r="K64" s="5">
        <v>53.5009</v>
      </c>
      <c r="L64" s="5">
        <v>0.0008029980000000001</v>
      </c>
      <c r="M64" s="5">
        <v>0.386081</v>
      </c>
      <c r="N64" s="5">
        <v>0.00061541</v>
      </c>
      <c r="O64" s="5">
        <v>53.2534</v>
      </c>
      <c r="P64" s="5">
        <v>0.000779102</v>
      </c>
      <c r="Q64" s="5">
        <v>0.36422099999999996</v>
      </c>
      <c r="R64" s="5">
        <v>0.000561684</v>
      </c>
      <c r="S64" s="5">
        <v>8099.87</v>
      </c>
      <c r="T64" s="5">
        <v>2.11134</v>
      </c>
      <c r="U64" s="5">
        <v>207.736</v>
      </c>
      <c r="V64" s="5">
        <v>1.21699</v>
      </c>
      <c r="W64" s="5">
        <v>8266.03</v>
      </c>
      <c r="X64" s="5">
        <v>1.26391</v>
      </c>
      <c r="Y64" s="5">
        <v>249.661</v>
      </c>
      <c r="Z64" s="5">
        <v>0.970162</v>
      </c>
      <c r="AA64" s="5">
        <v>8263.22</v>
      </c>
      <c r="AB64" s="5">
        <v>1.27705</v>
      </c>
      <c r="AC64" s="5">
        <v>250.023</v>
      </c>
      <c r="AD64" s="5">
        <v>0.939523</v>
      </c>
      <c r="AE64" s="5">
        <v>8110.57</v>
      </c>
      <c r="AF64" s="5">
        <v>2.40451</v>
      </c>
      <c r="AG64" s="5">
        <v>234.11</v>
      </c>
      <c r="AH64" s="5">
        <v>1.41025</v>
      </c>
      <c r="AL64" s="52"/>
      <c r="AP64" s="52"/>
      <c r="AT64" s="52"/>
      <c r="AW64" s="52"/>
      <c r="AX64" s="52"/>
    </row>
    <row r="65" spans="2:50" ht="12.75">
      <c r="B65" s="5">
        <v>8533</v>
      </c>
      <c r="C65" s="5">
        <v>53.8561</v>
      </c>
      <c r="D65" s="5">
        <v>0.0007950570000000001</v>
      </c>
      <c r="E65" s="5">
        <v>0.369971</v>
      </c>
      <c r="F65" s="5">
        <v>0.000588927</v>
      </c>
      <c r="G65" s="5">
        <v>53.41</v>
      </c>
      <c r="H65" s="5">
        <v>0.0007819620000000001</v>
      </c>
      <c r="I65" s="5">
        <v>0.367069</v>
      </c>
      <c r="J65" s="5">
        <v>0.000584523</v>
      </c>
      <c r="K65" s="5">
        <v>53.485</v>
      </c>
      <c r="L65" s="5">
        <v>0.0008027710000000001</v>
      </c>
      <c r="M65" s="5">
        <v>0.385163</v>
      </c>
      <c r="N65" s="5">
        <v>0.000600081</v>
      </c>
      <c r="O65" s="5">
        <v>53.2372</v>
      </c>
      <c r="P65" s="5">
        <v>0.000782329</v>
      </c>
      <c r="Q65" s="5">
        <v>0.36546799999999996</v>
      </c>
      <c r="R65" s="5">
        <v>0.000558615</v>
      </c>
      <c r="S65" s="5">
        <v>8096.09</v>
      </c>
      <c r="T65" s="5">
        <v>2.15833</v>
      </c>
      <c r="U65" s="5">
        <v>206.705</v>
      </c>
      <c r="V65" s="5">
        <v>1.2334</v>
      </c>
      <c r="W65" s="5">
        <v>8262.76</v>
      </c>
      <c r="X65" s="5">
        <v>1.26232</v>
      </c>
      <c r="Y65" s="5">
        <v>247.256</v>
      </c>
      <c r="Z65" s="5">
        <v>0.9725349999999999</v>
      </c>
      <c r="AA65" s="5">
        <v>8261.75</v>
      </c>
      <c r="AB65" s="5">
        <v>1.28655</v>
      </c>
      <c r="AC65" s="5">
        <v>248.928</v>
      </c>
      <c r="AD65" s="5">
        <v>0.945348</v>
      </c>
      <c r="AE65" s="5">
        <v>8102.92</v>
      </c>
      <c r="AF65" s="5">
        <v>2.51561</v>
      </c>
      <c r="AG65" s="5">
        <v>235.297</v>
      </c>
      <c r="AH65" s="5">
        <v>1.45441</v>
      </c>
      <c r="AL65" s="52"/>
      <c r="AP65" s="52"/>
      <c r="AT65" s="52"/>
      <c r="AW65" s="52"/>
      <c r="AX65" s="52"/>
    </row>
    <row r="69" spans="1:50" ht="12.75">
      <c r="A69" s="5">
        <v>50</v>
      </c>
      <c r="B69" s="5">
        <v>8536</v>
      </c>
      <c r="C69" s="5">
        <v>53.8312</v>
      </c>
      <c r="D69" s="5">
        <v>0.0009338720000000001</v>
      </c>
      <c r="E69" s="5">
        <v>0.393634</v>
      </c>
      <c r="F69" s="5">
        <v>0.000795536</v>
      </c>
      <c r="G69" s="5">
        <v>53.4054</v>
      </c>
      <c r="H69" s="5">
        <v>0.000911689</v>
      </c>
      <c r="I69" s="5">
        <v>0.388067</v>
      </c>
      <c r="J69" s="5">
        <v>0.00078516</v>
      </c>
      <c r="K69" s="5">
        <v>53.4452</v>
      </c>
      <c r="L69" s="5">
        <v>0.000913625</v>
      </c>
      <c r="M69" s="5">
        <v>0.38779199999999997</v>
      </c>
      <c r="N69" s="5">
        <v>0.0007696710000000001</v>
      </c>
      <c r="O69" s="5">
        <v>53.2461</v>
      </c>
      <c r="P69" s="5">
        <v>0.0009104670000000001</v>
      </c>
      <c r="Q69" s="5">
        <v>0.38989799999999997</v>
      </c>
      <c r="R69" s="5">
        <v>0.000747894</v>
      </c>
      <c r="S69" s="5">
        <v>8229.91</v>
      </c>
      <c r="T69" s="5">
        <v>1.4853800000000001</v>
      </c>
      <c r="U69" s="5">
        <v>230.618</v>
      </c>
      <c r="V69" s="5">
        <v>1.15316</v>
      </c>
      <c r="W69" s="5">
        <v>8374.09</v>
      </c>
      <c r="X69" s="5">
        <v>1.30305</v>
      </c>
      <c r="Y69" s="5">
        <v>275.597</v>
      </c>
      <c r="Z69" s="5">
        <v>1.21655</v>
      </c>
      <c r="AA69" s="5">
        <v>8352.89</v>
      </c>
      <c r="AB69" s="5">
        <v>1.3150600000000001</v>
      </c>
      <c r="AC69" s="5">
        <v>271.2</v>
      </c>
      <c r="AD69" s="5">
        <v>1.17236</v>
      </c>
      <c r="AE69" s="5">
        <v>8261.76</v>
      </c>
      <c r="AF69" s="5">
        <v>1.58281</v>
      </c>
      <c r="AG69" s="5">
        <v>255.619</v>
      </c>
      <c r="AH69" s="5">
        <v>1.24291</v>
      </c>
      <c r="AL69" s="52"/>
      <c r="AP69" s="52"/>
      <c r="AT69" s="52"/>
      <c r="AX69" s="52"/>
    </row>
    <row r="70" spans="1:50" ht="12.75">
      <c r="A70" s="5" t="s">
        <v>20</v>
      </c>
      <c r="B70" s="5">
        <v>8537</v>
      </c>
      <c r="C70" s="5">
        <v>53.8131</v>
      </c>
      <c r="D70" s="5">
        <v>0.000920972</v>
      </c>
      <c r="E70" s="5">
        <v>0.39330099999999996</v>
      </c>
      <c r="F70" s="5">
        <v>0.000776381</v>
      </c>
      <c r="G70" s="5">
        <v>53.3771</v>
      </c>
      <c r="H70" s="5">
        <v>0.0009023210000000001</v>
      </c>
      <c r="I70" s="5">
        <v>0.387906</v>
      </c>
      <c r="J70" s="5">
        <v>0.000765468</v>
      </c>
      <c r="K70" s="5">
        <v>53.4212</v>
      </c>
      <c r="L70" s="5">
        <v>0.0009113010000000001</v>
      </c>
      <c r="M70" s="5">
        <v>0.39076000000000005</v>
      </c>
      <c r="N70" s="5">
        <v>0.0007642090000000001</v>
      </c>
      <c r="O70" s="5">
        <v>53.2244</v>
      </c>
      <c r="P70" s="5">
        <v>0.000902944</v>
      </c>
      <c r="Q70" s="5">
        <v>0.39078599999999997</v>
      </c>
      <c r="R70" s="5">
        <v>0.000739005</v>
      </c>
      <c r="S70" s="5">
        <v>8204.94</v>
      </c>
      <c r="T70" s="5">
        <v>1.65667</v>
      </c>
      <c r="U70" s="5">
        <v>231.192</v>
      </c>
      <c r="V70" s="5">
        <v>1.23014</v>
      </c>
      <c r="W70" s="5">
        <v>8360.25</v>
      </c>
      <c r="X70" s="5">
        <v>1.2837100000000001</v>
      </c>
      <c r="Y70" s="5">
        <v>271.26</v>
      </c>
      <c r="Z70" s="5">
        <v>1.1773</v>
      </c>
      <c r="AA70" s="5">
        <v>8342.52</v>
      </c>
      <c r="AB70" s="5">
        <v>1.29708</v>
      </c>
      <c r="AC70" s="5">
        <v>266.804</v>
      </c>
      <c r="AD70" s="5">
        <v>1.1369</v>
      </c>
      <c r="AE70" s="5">
        <v>8240.45</v>
      </c>
      <c r="AF70" s="5">
        <v>1.70619</v>
      </c>
      <c r="AG70" s="5">
        <v>256.188</v>
      </c>
      <c r="AH70" s="5">
        <v>1.30178</v>
      </c>
      <c r="AL70" s="52"/>
      <c r="AP70" s="52"/>
      <c r="AT70" s="52"/>
      <c r="AX70" s="52"/>
    </row>
    <row r="71" spans="2:50" ht="12.75">
      <c r="B71" s="5">
        <v>8538</v>
      </c>
      <c r="C71" s="5">
        <v>53.8174</v>
      </c>
      <c r="D71" s="5">
        <v>0.0009144690000000001</v>
      </c>
      <c r="E71" s="5">
        <v>0.393213</v>
      </c>
      <c r="F71" s="5">
        <v>0.0007716270000000001</v>
      </c>
      <c r="G71" s="5">
        <v>53.392</v>
      </c>
      <c r="H71" s="5">
        <v>0.0008934110000000001</v>
      </c>
      <c r="I71" s="5">
        <v>0.387105</v>
      </c>
      <c r="J71" s="5">
        <v>0.000762011</v>
      </c>
      <c r="K71" s="5">
        <v>53.4333</v>
      </c>
      <c r="L71" s="5">
        <v>0.000899873</v>
      </c>
      <c r="M71" s="5">
        <v>0.389883</v>
      </c>
      <c r="N71" s="5">
        <v>0.000761473</v>
      </c>
      <c r="O71" s="5">
        <v>53.2348</v>
      </c>
      <c r="P71" s="5">
        <v>0.000897896</v>
      </c>
      <c r="Q71" s="5">
        <v>0.39162</v>
      </c>
      <c r="R71" s="5">
        <v>0.000736406</v>
      </c>
      <c r="S71" s="5">
        <v>8199.94</v>
      </c>
      <c r="T71" s="5">
        <v>1.70775</v>
      </c>
      <c r="U71" s="5">
        <v>232.989</v>
      </c>
      <c r="V71" s="5">
        <v>1.24949</v>
      </c>
      <c r="W71" s="5">
        <v>8358.29</v>
      </c>
      <c r="X71" s="5">
        <v>1.30366</v>
      </c>
      <c r="Y71" s="5">
        <v>272.866</v>
      </c>
      <c r="Z71" s="5">
        <v>1.1946700000000001</v>
      </c>
      <c r="AA71" s="5">
        <v>8338.25</v>
      </c>
      <c r="AB71" s="5">
        <v>1.32881</v>
      </c>
      <c r="AC71" s="5">
        <v>269.214</v>
      </c>
      <c r="AD71" s="5">
        <v>1.16445</v>
      </c>
      <c r="AE71" s="5">
        <v>8235.94</v>
      </c>
      <c r="AF71" s="5">
        <v>1.76048</v>
      </c>
      <c r="AG71" s="5">
        <v>258.641</v>
      </c>
      <c r="AH71" s="5">
        <v>1.33224</v>
      </c>
      <c r="AL71" s="52"/>
      <c r="AP71" s="52"/>
      <c r="AT71" s="52"/>
      <c r="AX71" s="52"/>
    </row>
    <row r="72" spans="2:50" ht="12.75">
      <c r="B72" s="5">
        <v>8539</v>
      </c>
      <c r="C72" s="5">
        <v>53.8228</v>
      </c>
      <c r="D72" s="5">
        <v>0.000910547</v>
      </c>
      <c r="E72" s="5">
        <v>0.39192499999999997</v>
      </c>
      <c r="F72" s="5">
        <v>0.0007604970000000001</v>
      </c>
      <c r="G72" s="5">
        <v>53.3912</v>
      </c>
      <c r="H72" s="5">
        <v>0.000892471</v>
      </c>
      <c r="I72" s="5">
        <v>0.387237</v>
      </c>
      <c r="J72" s="5">
        <v>0.0007541290000000001</v>
      </c>
      <c r="K72" s="5">
        <v>53.4342</v>
      </c>
      <c r="L72" s="5">
        <v>0.0009045790000000001</v>
      </c>
      <c r="M72" s="5">
        <v>0.390648</v>
      </c>
      <c r="N72" s="5">
        <v>0.000758187</v>
      </c>
      <c r="O72" s="5">
        <v>53.2359</v>
      </c>
      <c r="P72" s="5">
        <v>0.000896686</v>
      </c>
      <c r="Q72" s="5">
        <v>0.390799</v>
      </c>
      <c r="R72" s="5">
        <v>0.000728178</v>
      </c>
      <c r="S72" s="5">
        <v>8183.35</v>
      </c>
      <c r="T72" s="5">
        <v>1.87894</v>
      </c>
      <c r="U72" s="5">
        <v>233.667</v>
      </c>
      <c r="V72" s="5">
        <v>1.33812</v>
      </c>
      <c r="W72" s="5">
        <v>8340.63</v>
      </c>
      <c r="X72" s="5">
        <v>1.3202800000000001</v>
      </c>
      <c r="Y72" s="5">
        <v>268.811</v>
      </c>
      <c r="Z72" s="5">
        <v>1.18031</v>
      </c>
      <c r="AA72" s="5">
        <v>8324.36</v>
      </c>
      <c r="AB72" s="5">
        <v>1.39228</v>
      </c>
      <c r="AC72" s="5">
        <v>269.788</v>
      </c>
      <c r="AD72" s="5">
        <v>1.1959</v>
      </c>
      <c r="AE72" s="5">
        <v>8224.83</v>
      </c>
      <c r="AF72" s="5">
        <v>1.80202</v>
      </c>
      <c r="AG72" s="5">
        <v>255.049</v>
      </c>
      <c r="AH72" s="5">
        <v>1.33454</v>
      </c>
      <c r="AL72" s="52"/>
      <c r="AP72" s="52"/>
      <c r="AT72" s="52"/>
      <c r="AX72" s="52"/>
    </row>
    <row r="76" spans="1:50" ht="12.75">
      <c r="A76" s="5">
        <v>350</v>
      </c>
      <c r="B76" s="5">
        <v>8542</v>
      </c>
      <c r="C76" s="5">
        <v>53.7963</v>
      </c>
      <c r="D76" s="5">
        <v>0.0007877320000000001</v>
      </c>
      <c r="E76" s="5">
        <v>0.373353</v>
      </c>
      <c r="F76" s="5">
        <v>0.0005806390000000001</v>
      </c>
      <c r="G76" s="5">
        <v>53.3586</v>
      </c>
      <c r="H76" s="5">
        <v>0.000785242</v>
      </c>
      <c r="I76" s="5">
        <v>0.37376299999999996</v>
      </c>
      <c r="J76" s="5">
        <v>0.000576222</v>
      </c>
      <c r="K76" s="5">
        <v>53.3904</v>
      </c>
      <c r="L76" s="5">
        <v>0.000777627</v>
      </c>
      <c r="M76" s="5">
        <v>0.368446</v>
      </c>
      <c r="N76" s="5">
        <v>0.000562182</v>
      </c>
      <c r="O76" s="5">
        <v>53.1949</v>
      </c>
      <c r="P76" s="5">
        <v>0.000782977</v>
      </c>
      <c r="Q76" s="5">
        <v>0.37701599999999996</v>
      </c>
      <c r="R76" s="5">
        <v>0.000567317</v>
      </c>
      <c r="S76" s="5">
        <v>8053.27</v>
      </c>
      <c r="T76" s="5">
        <v>2.92756</v>
      </c>
      <c r="U76" s="5">
        <v>207.358</v>
      </c>
      <c r="V76" s="5">
        <v>1.52071</v>
      </c>
      <c r="W76" s="5">
        <v>8230.58</v>
      </c>
      <c r="X76" s="5">
        <v>1.4596200000000001</v>
      </c>
      <c r="Y76" s="5">
        <v>248.273</v>
      </c>
      <c r="Z76" s="5">
        <v>1.06715</v>
      </c>
      <c r="AA76" s="5">
        <v>8232.55</v>
      </c>
      <c r="AB76" s="5">
        <v>1.4274</v>
      </c>
      <c r="AC76" s="5">
        <v>247.112</v>
      </c>
      <c r="AD76" s="5">
        <v>1.01614</v>
      </c>
      <c r="AE76" s="5">
        <v>8051.65</v>
      </c>
      <c r="AF76" s="5">
        <v>3.47693</v>
      </c>
      <c r="AG76" s="5">
        <v>236.283</v>
      </c>
      <c r="AH76" s="5">
        <v>1.77431</v>
      </c>
      <c r="AL76" s="52"/>
      <c r="AP76" s="52"/>
      <c r="AT76" s="52"/>
      <c r="AX76" s="52"/>
    </row>
    <row r="77" spans="1:50" ht="12.75">
      <c r="A77" s="5" t="s">
        <v>17</v>
      </c>
      <c r="B77" s="5">
        <v>8543</v>
      </c>
      <c r="C77" s="5">
        <v>53.8061</v>
      </c>
      <c r="D77" s="5">
        <v>0.000793024</v>
      </c>
      <c r="E77" s="5">
        <v>0.374</v>
      </c>
      <c r="F77" s="5">
        <v>0.000577741</v>
      </c>
      <c r="G77" s="5">
        <v>53.3636</v>
      </c>
      <c r="H77" s="5">
        <v>0.000785592</v>
      </c>
      <c r="I77" s="5">
        <v>0.372772</v>
      </c>
      <c r="J77" s="5">
        <v>0.000580296</v>
      </c>
      <c r="K77" s="5">
        <v>53.4011</v>
      </c>
      <c r="L77" s="5">
        <v>0.0007856660000000001</v>
      </c>
      <c r="M77" s="5">
        <v>0.369925</v>
      </c>
      <c r="N77" s="5">
        <v>0.000569101</v>
      </c>
      <c r="O77" s="5">
        <v>53.2021</v>
      </c>
      <c r="P77" s="5">
        <v>0.0007883660000000001</v>
      </c>
      <c r="Q77" s="5">
        <v>0.376915</v>
      </c>
      <c r="R77" s="5">
        <v>0.000567076</v>
      </c>
      <c r="S77" s="5">
        <v>8055.92</v>
      </c>
      <c r="T77" s="5">
        <v>2.93695</v>
      </c>
      <c r="U77" s="5">
        <v>210.438</v>
      </c>
      <c r="V77" s="5">
        <v>1.5333400000000001</v>
      </c>
      <c r="W77" s="5">
        <v>8228.32</v>
      </c>
      <c r="X77" s="5">
        <v>1.50153</v>
      </c>
      <c r="Y77" s="5">
        <v>250.005</v>
      </c>
      <c r="Z77" s="5">
        <v>1.07697</v>
      </c>
      <c r="AA77" s="5">
        <v>8234.13</v>
      </c>
      <c r="AB77" s="5">
        <v>1.4403</v>
      </c>
      <c r="AC77" s="5">
        <v>247.491</v>
      </c>
      <c r="AD77" s="5">
        <v>1.01897</v>
      </c>
      <c r="AE77" s="5">
        <v>8060.96</v>
      </c>
      <c r="AF77" s="5">
        <v>3.30198</v>
      </c>
      <c r="AG77" s="5">
        <v>234.459</v>
      </c>
      <c r="AH77" s="5">
        <v>1.74458</v>
      </c>
      <c r="AL77" s="52"/>
      <c r="AP77" s="52"/>
      <c r="AT77" s="52"/>
      <c r="AX77" s="52"/>
    </row>
    <row r="78" spans="2:50" ht="12.75">
      <c r="B78" s="5">
        <v>8544</v>
      </c>
      <c r="C78" s="5">
        <v>53.8011</v>
      </c>
      <c r="D78" s="5">
        <v>0.000791494</v>
      </c>
      <c r="E78" s="5">
        <v>0.37301799999999996</v>
      </c>
      <c r="F78" s="5">
        <v>0.000577722</v>
      </c>
      <c r="G78" s="5">
        <v>53.363</v>
      </c>
      <c r="H78" s="5">
        <v>0.0007876560000000001</v>
      </c>
      <c r="I78" s="5">
        <v>0.373725</v>
      </c>
      <c r="J78" s="5">
        <v>0.00057997</v>
      </c>
      <c r="K78" s="5">
        <v>53.3963</v>
      </c>
      <c r="L78" s="5">
        <v>0.000784533</v>
      </c>
      <c r="M78" s="5">
        <v>0.370797</v>
      </c>
      <c r="N78" s="5">
        <v>0.000564968</v>
      </c>
      <c r="O78" s="5">
        <v>53.1993</v>
      </c>
      <c r="P78" s="5">
        <v>0.0007895920000000001</v>
      </c>
      <c r="Q78" s="5">
        <v>0.377202</v>
      </c>
      <c r="R78" s="5">
        <v>0.000567357</v>
      </c>
      <c r="S78" s="5">
        <v>8057.2</v>
      </c>
      <c r="T78" s="5">
        <v>2.92017</v>
      </c>
      <c r="U78" s="5">
        <v>211.298</v>
      </c>
      <c r="V78" s="5">
        <v>1.52133</v>
      </c>
      <c r="W78" s="5">
        <v>8232.19</v>
      </c>
      <c r="X78" s="5">
        <v>1.45898</v>
      </c>
      <c r="Y78" s="5">
        <v>248.232</v>
      </c>
      <c r="Z78" s="5">
        <v>1.07408</v>
      </c>
      <c r="AA78" s="5">
        <v>8236.3</v>
      </c>
      <c r="AB78" s="5">
        <v>1.4123</v>
      </c>
      <c r="AC78" s="5">
        <v>247.545</v>
      </c>
      <c r="AD78" s="5">
        <v>1.01793</v>
      </c>
      <c r="AE78" s="5">
        <v>8058.29</v>
      </c>
      <c r="AF78" s="5">
        <v>3.36397</v>
      </c>
      <c r="AG78" s="5">
        <v>236.382</v>
      </c>
      <c r="AH78" s="5">
        <v>1.7546300000000001</v>
      </c>
      <c r="AL78" s="52"/>
      <c r="AP78" s="52"/>
      <c r="AT78" s="52"/>
      <c r="AX78" s="52"/>
    </row>
    <row r="79" spans="2:50" ht="12.75">
      <c r="B79" s="5">
        <v>8545</v>
      </c>
      <c r="C79" s="5">
        <v>53.8114</v>
      </c>
      <c r="D79" s="5">
        <v>0.0007908430000000001</v>
      </c>
      <c r="E79" s="5">
        <v>0.373434</v>
      </c>
      <c r="F79" s="5">
        <v>0.000580704</v>
      </c>
      <c r="G79" s="5">
        <v>53.3702</v>
      </c>
      <c r="H79" s="5">
        <v>0.0007809970000000001</v>
      </c>
      <c r="I79" s="5">
        <v>0.371037</v>
      </c>
      <c r="J79" s="5">
        <v>0.000576847</v>
      </c>
      <c r="K79" s="5">
        <v>53.4047</v>
      </c>
      <c r="L79" s="5">
        <v>0.0007852050000000001</v>
      </c>
      <c r="M79" s="5">
        <v>0.369801</v>
      </c>
      <c r="N79" s="5">
        <v>0.0005716870000000001</v>
      </c>
      <c r="O79" s="5">
        <v>53.2078</v>
      </c>
      <c r="P79" s="5">
        <v>0.000786835</v>
      </c>
      <c r="Q79" s="5">
        <v>0.37602</v>
      </c>
      <c r="R79" s="5">
        <v>0.0005695860000000001</v>
      </c>
      <c r="S79" s="5">
        <v>8057.29</v>
      </c>
      <c r="T79" s="5">
        <v>2.91177</v>
      </c>
      <c r="U79" s="5">
        <v>210.271</v>
      </c>
      <c r="V79" s="5">
        <v>1.51769</v>
      </c>
      <c r="W79" s="5">
        <v>8228.03</v>
      </c>
      <c r="X79" s="5">
        <v>1.4984600000000001</v>
      </c>
      <c r="Y79" s="5">
        <v>249.554</v>
      </c>
      <c r="Z79" s="5">
        <v>1.07862</v>
      </c>
      <c r="AA79" s="5">
        <v>8230.01</v>
      </c>
      <c r="AB79" s="5">
        <v>1.48577</v>
      </c>
      <c r="AC79" s="5">
        <v>250.741</v>
      </c>
      <c r="AD79" s="5">
        <v>1.05758</v>
      </c>
      <c r="AE79" s="5">
        <v>8053.4</v>
      </c>
      <c r="AF79" s="5">
        <v>3.47695</v>
      </c>
      <c r="AG79" s="5">
        <v>238.968</v>
      </c>
      <c r="AH79" s="5">
        <v>1.7921900000000002</v>
      </c>
      <c r="AL79" s="52"/>
      <c r="AP79" s="52"/>
      <c r="AT79" s="52"/>
      <c r="AX79" s="52"/>
    </row>
    <row r="83" spans="1:50" ht="12.75">
      <c r="A83" s="5">
        <v>1000</v>
      </c>
      <c r="B83" s="5">
        <v>8495</v>
      </c>
      <c r="C83" s="5">
        <v>53.7085</v>
      </c>
      <c r="D83" s="5">
        <v>0.000779154</v>
      </c>
      <c r="E83" s="5">
        <v>0.37319199999999997</v>
      </c>
      <c r="F83" s="5">
        <v>0.000561904</v>
      </c>
      <c r="G83" s="5">
        <v>53.2659</v>
      </c>
      <c r="H83" s="5">
        <v>0.000763485</v>
      </c>
      <c r="I83" s="5">
        <v>0.36882899999999996</v>
      </c>
      <c r="J83" s="5">
        <v>0.000521776</v>
      </c>
      <c r="K83" s="5">
        <v>53.3097</v>
      </c>
      <c r="L83" s="5">
        <v>0.000772195</v>
      </c>
      <c r="M83" s="5">
        <v>0.375426</v>
      </c>
      <c r="N83" s="5">
        <v>0.000526979</v>
      </c>
      <c r="O83" s="5">
        <v>53.0903</v>
      </c>
      <c r="P83" s="5">
        <v>0.0007539150000000001</v>
      </c>
      <c r="Q83" s="5">
        <v>0.37005299999999997</v>
      </c>
      <c r="R83" s="5">
        <v>0.000522525</v>
      </c>
      <c r="S83" s="5">
        <v>8138.07</v>
      </c>
      <c r="T83" s="5">
        <v>1.69771</v>
      </c>
      <c r="U83" s="5">
        <v>209.996</v>
      </c>
      <c r="V83" s="5">
        <v>1.07597</v>
      </c>
      <c r="W83" s="5">
        <v>8303.89</v>
      </c>
      <c r="X83" s="5">
        <v>1.10572</v>
      </c>
      <c r="Y83" s="5">
        <v>252.077</v>
      </c>
      <c r="Z83" s="5">
        <v>0.9001619999999999</v>
      </c>
      <c r="AA83" s="5">
        <v>8291.07</v>
      </c>
      <c r="AB83" s="5">
        <v>1.14923</v>
      </c>
      <c r="AC83" s="5">
        <v>250.445</v>
      </c>
      <c r="AD83" s="5">
        <v>0.885469</v>
      </c>
      <c r="AE83" s="5">
        <v>8128.19</v>
      </c>
      <c r="AF83" s="5">
        <v>2.1435</v>
      </c>
      <c r="AG83" s="5">
        <v>236.475</v>
      </c>
      <c r="AH83" s="5">
        <v>1.30339</v>
      </c>
      <c r="AL83" s="52"/>
      <c r="AP83" s="52"/>
      <c r="AT83" s="52"/>
      <c r="AX83" s="52"/>
    </row>
    <row r="84" spans="1:50" ht="12.75">
      <c r="A84" s="5" t="s">
        <v>10</v>
      </c>
      <c r="B84" s="5">
        <v>8496</v>
      </c>
      <c r="C84" s="5">
        <v>53.7089</v>
      </c>
      <c r="D84" s="5">
        <v>0.0007836820000000001</v>
      </c>
      <c r="E84" s="5">
        <v>0.371951</v>
      </c>
      <c r="F84" s="5">
        <v>0.0005664260000000001</v>
      </c>
      <c r="G84" s="5">
        <v>53.2729</v>
      </c>
      <c r="H84" s="5">
        <v>0.0007703120000000001</v>
      </c>
      <c r="I84" s="5">
        <v>0.36631199999999997</v>
      </c>
      <c r="J84" s="5">
        <v>0.000504248</v>
      </c>
      <c r="K84" s="5">
        <v>53.3178</v>
      </c>
      <c r="L84" s="5">
        <v>0.00078111</v>
      </c>
      <c r="M84" s="5">
        <v>0.37504499999999996</v>
      </c>
      <c r="N84" s="5">
        <v>0.0005325250000000001</v>
      </c>
      <c r="O84" s="5">
        <v>53.094</v>
      </c>
      <c r="P84" s="5">
        <v>0.000761073</v>
      </c>
      <c r="Q84" s="5">
        <v>0.369805</v>
      </c>
      <c r="R84" s="5">
        <v>0.0005278370000000001</v>
      </c>
      <c r="S84" s="5">
        <v>8142.19</v>
      </c>
      <c r="T84" s="5">
        <v>1.69038</v>
      </c>
      <c r="U84" s="5">
        <v>211.329</v>
      </c>
      <c r="V84" s="5">
        <v>1.0774</v>
      </c>
      <c r="W84" s="5">
        <v>8306.63</v>
      </c>
      <c r="X84" s="5">
        <v>1.10943</v>
      </c>
      <c r="Y84" s="5">
        <v>251.278</v>
      </c>
      <c r="Z84" s="5">
        <v>0.9040300000000001</v>
      </c>
      <c r="AA84" s="5">
        <v>8294</v>
      </c>
      <c r="AB84" s="5">
        <v>1.14758</v>
      </c>
      <c r="AC84" s="5">
        <v>250.314</v>
      </c>
      <c r="AD84" s="5">
        <v>0.887853</v>
      </c>
      <c r="AE84" s="5">
        <v>8136.53</v>
      </c>
      <c r="AF84" s="5">
        <v>2.06872</v>
      </c>
      <c r="AG84" s="5">
        <v>236.523</v>
      </c>
      <c r="AH84" s="5">
        <v>1.27436</v>
      </c>
      <c r="AL84" s="52"/>
      <c r="AP84" s="52"/>
      <c r="AT84" s="52"/>
      <c r="AX84" s="52"/>
    </row>
    <row r="85" spans="2:50" ht="12.75">
      <c r="B85" s="5">
        <v>8503</v>
      </c>
      <c r="C85" s="5">
        <v>53.7177</v>
      </c>
      <c r="D85" s="5">
        <v>0.000780512</v>
      </c>
      <c r="E85" s="5">
        <v>0.37172299999999997</v>
      </c>
      <c r="F85" s="5">
        <v>0.000562854</v>
      </c>
      <c r="G85" s="5">
        <v>53.2721</v>
      </c>
      <c r="H85" s="5">
        <v>0.000775477</v>
      </c>
      <c r="I85" s="5">
        <v>0.369422</v>
      </c>
      <c r="J85" s="5">
        <v>0.000537859</v>
      </c>
      <c r="K85" s="5">
        <v>53.3178</v>
      </c>
      <c r="L85" s="5">
        <v>0.000779631</v>
      </c>
      <c r="M85" s="5">
        <v>0.37612199999999996</v>
      </c>
      <c r="N85" s="5">
        <v>0.0005486380000000001</v>
      </c>
      <c r="O85" s="5">
        <v>53.1021</v>
      </c>
      <c r="P85" s="5">
        <v>0.000767856</v>
      </c>
      <c r="Q85" s="5">
        <v>0.37062799999999996</v>
      </c>
      <c r="R85" s="5">
        <v>0.000535651</v>
      </c>
      <c r="S85" s="5">
        <v>8081.34</v>
      </c>
      <c r="T85" s="5">
        <v>2.41177</v>
      </c>
      <c r="U85" s="5">
        <v>208.891</v>
      </c>
      <c r="V85" s="5">
        <v>1.3284</v>
      </c>
      <c r="W85" s="5">
        <v>8260.45</v>
      </c>
      <c r="X85" s="5">
        <v>1.30724</v>
      </c>
      <c r="Y85" s="5">
        <v>250.843</v>
      </c>
      <c r="Z85" s="5">
        <v>0.977271</v>
      </c>
      <c r="AA85" s="5">
        <v>8252.98</v>
      </c>
      <c r="AB85" s="5">
        <v>1.3129600000000001</v>
      </c>
      <c r="AC85" s="5">
        <v>249.639</v>
      </c>
      <c r="AD85" s="5">
        <v>0.9621569999999999</v>
      </c>
      <c r="AE85" s="5">
        <v>8085.15</v>
      </c>
      <c r="AF85" s="5">
        <v>2.77652</v>
      </c>
      <c r="AG85" s="5">
        <v>234.821</v>
      </c>
      <c r="AH85" s="5">
        <v>1.53447</v>
      </c>
      <c r="AL85" s="52"/>
      <c r="AP85" s="52"/>
      <c r="AT85" s="52"/>
      <c r="AX85" s="52"/>
    </row>
    <row r="86" spans="2:50" ht="12.75">
      <c r="B86" s="5">
        <v>8504</v>
      </c>
      <c r="C86" s="5">
        <v>53.6842</v>
      </c>
      <c r="D86" s="5">
        <v>0.000786508</v>
      </c>
      <c r="E86" s="5">
        <v>0.36977699999999997</v>
      </c>
      <c r="F86" s="5">
        <v>0.000566924</v>
      </c>
      <c r="G86" s="5">
        <v>53.2443</v>
      </c>
      <c r="H86" s="5">
        <v>0.000786565</v>
      </c>
      <c r="I86" s="5">
        <v>0.369734</v>
      </c>
      <c r="J86" s="5">
        <v>0.000539111</v>
      </c>
      <c r="K86" s="5">
        <v>53.2896</v>
      </c>
      <c r="L86" s="5">
        <v>0.000793354</v>
      </c>
      <c r="M86" s="5">
        <v>0.37636000000000003</v>
      </c>
      <c r="N86" s="5">
        <v>0.0005485770000000001</v>
      </c>
      <c r="O86" s="5">
        <v>53.0717</v>
      </c>
      <c r="P86" s="5">
        <v>0.000777358</v>
      </c>
      <c r="Q86" s="5">
        <v>0.37110699999999996</v>
      </c>
      <c r="R86" s="5">
        <v>0.000536941</v>
      </c>
      <c r="S86" s="5">
        <v>8087.99</v>
      </c>
      <c r="T86" s="5">
        <v>2.32171</v>
      </c>
      <c r="U86" s="5">
        <v>208.882</v>
      </c>
      <c r="V86" s="5">
        <v>1.3008</v>
      </c>
      <c r="W86" s="5">
        <v>8265.85</v>
      </c>
      <c r="X86" s="5">
        <v>1.28742</v>
      </c>
      <c r="Y86" s="5">
        <v>250.406</v>
      </c>
      <c r="Z86" s="5">
        <v>0.9906809999999999</v>
      </c>
      <c r="AA86" s="5">
        <v>8255.04</v>
      </c>
      <c r="AB86" s="5">
        <v>1.33127</v>
      </c>
      <c r="AC86" s="5">
        <v>250.105</v>
      </c>
      <c r="AD86" s="5">
        <v>0.966587</v>
      </c>
      <c r="AE86" s="5">
        <v>8086.82</v>
      </c>
      <c r="AF86" s="5">
        <v>2.78785</v>
      </c>
      <c r="AG86" s="5">
        <v>237.592</v>
      </c>
      <c r="AH86" s="5">
        <v>1.5293</v>
      </c>
      <c r="AL86" s="52"/>
      <c r="AP86" s="52"/>
      <c r="AT86" s="52"/>
      <c r="AX86" s="52"/>
    </row>
    <row r="87" spans="2:50" ht="12.75">
      <c r="B87" s="5">
        <v>8510</v>
      </c>
      <c r="C87" s="5">
        <v>53.6632</v>
      </c>
      <c r="D87" s="5">
        <v>0.0007622470000000001</v>
      </c>
      <c r="E87" s="5">
        <v>0.37035799999999997</v>
      </c>
      <c r="F87" s="5">
        <v>0.000549312</v>
      </c>
      <c r="G87" s="5">
        <v>53.215</v>
      </c>
      <c r="H87" s="5">
        <v>0.000755607</v>
      </c>
      <c r="I87" s="5">
        <v>0.36902199999999996</v>
      </c>
      <c r="J87" s="5">
        <v>0.000518902</v>
      </c>
      <c r="K87" s="5">
        <v>53.2693</v>
      </c>
      <c r="L87" s="5">
        <v>0.000765196</v>
      </c>
      <c r="M87" s="5">
        <v>0.37462399999999996</v>
      </c>
      <c r="N87" s="5">
        <v>0.000513361</v>
      </c>
      <c r="O87" s="5">
        <v>53.0488</v>
      </c>
      <c r="P87" s="5">
        <v>0.000748741</v>
      </c>
      <c r="Q87" s="5">
        <v>0.368882</v>
      </c>
      <c r="R87" s="5">
        <v>0.00050443</v>
      </c>
      <c r="S87" s="5">
        <v>8099.42</v>
      </c>
      <c r="T87" s="5">
        <v>2.08134</v>
      </c>
      <c r="U87" s="5">
        <v>206.986</v>
      </c>
      <c r="V87" s="5">
        <v>1.20491</v>
      </c>
      <c r="W87" s="5">
        <v>8269.39</v>
      </c>
      <c r="X87" s="5">
        <v>1.19193</v>
      </c>
      <c r="Y87" s="5">
        <v>246.756</v>
      </c>
      <c r="Z87" s="5">
        <v>0.913636</v>
      </c>
      <c r="AA87" s="5">
        <v>8257.91</v>
      </c>
      <c r="AB87" s="5">
        <v>1.24827</v>
      </c>
      <c r="AC87" s="5">
        <v>248.287</v>
      </c>
      <c r="AD87" s="5">
        <v>0.9100739999999999</v>
      </c>
      <c r="AE87" s="5">
        <v>8097.82</v>
      </c>
      <c r="AF87" s="5">
        <v>2.495</v>
      </c>
      <c r="AG87" s="5">
        <v>234.09</v>
      </c>
      <c r="AH87" s="5">
        <v>1.4160300000000001</v>
      </c>
      <c r="AL87" s="52"/>
      <c r="AP87" s="52"/>
      <c r="AT87" s="52"/>
      <c r="AX87" s="52"/>
    </row>
    <row r="88" spans="2:50" ht="12.75">
      <c r="B88" s="5">
        <v>8511</v>
      </c>
      <c r="C88" s="5">
        <v>53.675</v>
      </c>
      <c r="D88" s="5">
        <v>0.0007712550000000001</v>
      </c>
      <c r="E88" s="5">
        <v>0.37176499999999996</v>
      </c>
      <c r="F88" s="5">
        <v>0.000560601</v>
      </c>
      <c r="G88" s="5">
        <v>53.2312</v>
      </c>
      <c r="H88" s="5">
        <v>0.0007674310000000001</v>
      </c>
      <c r="I88" s="5">
        <v>0.371151</v>
      </c>
      <c r="J88" s="5">
        <v>0.000536773</v>
      </c>
      <c r="K88" s="5">
        <v>53.2816</v>
      </c>
      <c r="L88" s="5">
        <v>0.0007740690000000001</v>
      </c>
      <c r="M88" s="5">
        <v>0.377142</v>
      </c>
      <c r="N88" s="5">
        <v>0.000541796</v>
      </c>
      <c r="O88" s="5">
        <v>53.0637</v>
      </c>
      <c r="P88" s="5">
        <v>0.00075957</v>
      </c>
      <c r="Q88" s="5">
        <v>0.370732</v>
      </c>
      <c r="R88" s="5">
        <v>0.000526752</v>
      </c>
      <c r="S88" s="5">
        <v>8101.26</v>
      </c>
      <c r="T88" s="5">
        <v>2.09326</v>
      </c>
      <c r="U88" s="5">
        <v>209.832</v>
      </c>
      <c r="V88" s="5">
        <v>1.21021</v>
      </c>
      <c r="W88" s="5">
        <v>8269.5</v>
      </c>
      <c r="X88" s="5">
        <v>1.2434</v>
      </c>
      <c r="Y88" s="5">
        <v>250.664</v>
      </c>
      <c r="Z88" s="5">
        <v>0.9609519999999999</v>
      </c>
      <c r="AA88" s="5">
        <v>8261.05</v>
      </c>
      <c r="AB88" s="5">
        <v>1.2582900000000001</v>
      </c>
      <c r="AC88" s="5">
        <v>249.285</v>
      </c>
      <c r="AD88" s="5">
        <v>0.927933</v>
      </c>
      <c r="AE88" s="5">
        <v>8099.86</v>
      </c>
      <c r="AF88" s="5">
        <v>2.52172</v>
      </c>
      <c r="AG88" s="5">
        <v>236.063</v>
      </c>
      <c r="AH88" s="5">
        <v>1.43053</v>
      </c>
      <c r="AL88" s="52"/>
      <c r="AP88" s="52"/>
      <c r="AT88" s="52"/>
      <c r="AX88" s="52"/>
    </row>
    <row r="89" spans="2:50" ht="12.75">
      <c r="B89" s="5">
        <v>8516</v>
      </c>
      <c r="C89" s="5">
        <v>53.6837</v>
      </c>
      <c r="D89" s="5">
        <v>0.0007889230000000001</v>
      </c>
      <c r="E89" s="5">
        <v>0.37054899999999996</v>
      </c>
      <c r="F89" s="5">
        <v>0.000569319</v>
      </c>
      <c r="G89" s="5">
        <v>53.2361</v>
      </c>
      <c r="H89" s="5">
        <v>0.0007798060000000001</v>
      </c>
      <c r="I89" s="5">
        <v>0.36718799999999996</v>
      </c>
      <c r="J89" s="5">
        <v>0.000532562</v>
      </c>
      <c r="K89" s="5">
        <v>53.2873</v>
      </c>
      <c r="L89" s="5">
        <v>0.000792011</v>
      </c>
      <c r="M89" s="5">
        <v>0.376004</v>
      </c>
      <c r="N89" s="5">
        <v>0.000546349</v>
      </c>
      <c r="O89" s="5">
        <v>53.0709</v>
      </c>
      <c r="P89" s="5">
        <v>0.000777756</v>
      </c>
      <c r="Q89" s="5">
        <v>0.369682</v>
      </c>
      <c r="R89" s="5">
        <v>0.000526599</v>
      </c>
      <c r="S89" s="5">
        <v>8100.68</v>
      </c>
      <c r="T89" s="5">
        <v>2.15111</v>
      </c>
      <c r="U89" s="5">
        <v>208.445</v>
      </c>
      <c r="V89" s="5">
        <v>1.24344</v>
      </c>
      <c r="W89" s="5">
        <v>8267.88</v>
      </c>
      <c r="X89" s="5">
        <v>1.25484</v>
      </c>
      <c r="Y89" s="5">
        <v>249.071</v>
      </c>
      <c r="Z89" s="5">
        <v>0.971534</v>
      </c>
      <c r="AA89" s="5">
        <v>8259.5</v>
      </c>
      <c r="AB89" s="5">
        <v>1.29285</v>
      </c>
      <c r="AC89" s="5">
        <v>248.23</v>
      </c>
      <c r="AD89" s="5">
        <v>0.9470069999999999</v>
      </c>
      <c r="AE89" s="5">
        <v>8093.87</v>
      </c>
      <c r="AF89" s="5">
        <v>2.69272</v>
      </c>
      <c r="AG89" s="5">
        <v>238.201</v>
      </c>
      <c r="AH89" s="5">
        <v>1.50695</v>
      </c>
      <c r="AL89" s="52"/>
      <c r="AP89" s="52"/>
      <c r="AT89" s="52"/>
      <c r="AX89" s="52"/>
    </row>
    <row r="90" spans="2:50" ht="12.75">
      <c r="B90" s="5">
        <v>8517</v>
      </c>
      <c r="C90" s="5">
        <v>53.6763</v>
      </c>
      <c r="D90" s="5">
        <v>0.000787947</v>
      </c>
      <c r="E90" s="5">
        <v>0.370122</v>
      </c>
      <c r="F90" s="5">
        <v>0.0005747720000000001</v>
      </c>
      <c r="G90" s="5">
        <v>53.2372</v>
      </c>
      <c r="H90" s="5">
        <v>0.000786329</v>
      </c>
      <c r="I90" s="5">
        <v>0.369478</v>
      </c>
      <c r="J90" s="5">
        <v>0.00053624</v>
      </c>
      <c r="K90" s="5">
        <v>53.287</v>
      </c>
      <c r="L90" s="5">
        <v>0.0007958920000000001</v>
      </c>
      <c r="M90" s="5">
        <v>0.374276</v>
      </c>
      <c r="N90" s="5">
        <v>0.000522801</v>
      </c>
      <c r="O90" s="5">
        <v>53.0691</v>
      </c>
      <c r="P90" s="5">
        <v>0.000777759</v>
      </c>
      <c r="Q90" s="5">
        <v>0.369633</v>
      </c>
      <c r="R90" s="5">
        <v>0.000526751</v>
      </c>
      <c r="S90" s="5">
        <v>8102.51</v>
      </c>
      <c r="T90" s="5">
        <v>2.14561</v>
      </c>
      <c r="U90" s="5">
        <v>210.617</v>
      </c>
      <c r="V90" s="5">
        <v>1.24349</v>
      </c>
      <c r="W90" s="5">
        <v>8267.8</v>
      </c>
      <c r="X90" s="5">
        <v>1.29361</v>
      </c>
      <c r="Y90" s="5">
        <v>250.86</v>
      </c>
      <c r="Z90" s="5">
        <v>0.996008</v>
      </c>
      <c r="AA90" s="5">
        <v>8259.88</v>
      </c>
      <c r="AB90" s="5">
        <v>1.2963</v>
      </c>
      <c r="AC90" s="5">
        <v>249.15</v>
      </c>
      <c r="AD90" s="5">
        <v>0.951017</v>
      </c>
      <c r="AE90" s="5">
        <v>8106.58</v>
      </c>
      <c r="AF90" s="5">
        <v>2.44203</v>
      </c>
      <c r="AG90" s="5">
        <v>232.805</v>
      </c>
      <c r="AH90" s="5">
        <v>1.42808</v>
      </c>
      <c r="AL90" s="52"/>
      <c r="AP90" s="52"/>
      <c r="AT90" s="52"/>
      <c r="AX90" s="52"/>
    </row>
    <row r="91" spans="2:50" ht="12.75">
      <c r="B91" s="5">
        <v>8522</v>
      </c>
      <c r="C91" s="5">
        <v>53.795</v>
      </c>
      <c r="D91" s="5">
        <v>0.000769507</v>
      </c>
      <c r="E91" s="5">
        <v>0.36811499999999997</v>
      </c>
      <c r="F91" s="5">
        <v>0.000553533</v>
      </c>
      <c r="G91" s="5">
        <v>53.3517</v>
      </c>
      <c r="H91" s="5">
        <v>0.000759331</v>
      </c>
      <c r="I91" s="5">
        <v>0.366374</v>
      </c>
      <c r="J91" s="5">
        <v>0.000533782</v>
      </c>
      <c r="K91" s="5">
        <v>53.4024</v>
      </c>
      <c r="L91" s="5">
        <v>0.0007702620000000001</v>
      </c>
      <c r="M91" s="5">
        <v>0.373347</v>
      </c>
      <c r="N91" s="5">
        <v>0.000547981</v>
      </c>
      <c r="O91" s="5">
        <v>53.1849</v>
      </c>
      <c r="P91" s="5">
        <v>0.000755001</v>
      </c>
      <c r="Q91" s="5">
        <v>0.366794</v>
      </c>
      <c r="R91" s="5">
        <v>0.000520081</v>
      </c>
      <c r="S91" s="5">
        <v>8098.21</v>
      </c>
      <c r="T91" s="5">
        <v>2.14751</v>
      </c>
      <c r="U91" s="5">
        <v>208.637</v>
      </c>
      <c r="V91" s="5">
        <v>1.24014</v>
      </c>
      <c r="W91" s="5">
        <v>8260.12</v>
      </c>
      <c r="X91" s="5">
        <v>1.29724</v>
      </c>
      <c r="Y91" s="5">
        <v>250.853</v>
      </c>
      <c r="Z91" s="5">
        <v>0.9794539999999999</v>
      </c>
      <c r="AA91" s="5">
        <v>8254.51</v>
      </c>
      <c r="AB91" s="5">
        <v>1.30074</v>
      </c>
      <c r="AC91" s="5">
        <v>248.903</v>
      </c>
      <c r="AD91" s="5">
        <v>0.9537779999999999</v>
      </c>
      <c r="AE91" s="5">
        <v>8099.08</v>
      </c>
      <c r="AF91" s="5">
        <v>2.5346100000000003</v>
      </c>
      <c r="AG91" s="5">
        <v>235.688</v>
      </c>
      <c r="AH91" s="5">
        <v>1.42848</v>
      </c>
      <c r="AL91" s="52"/>
      <c r="AP91" s="52"/>
      <c r="AT91" s="52"/>
      <c r="AX91" s="52"/>
    </row>
    <row r="92" spans="2:50" ht="12.75">
      <c r="B92" s="5">
        <v>8523</v>
      </c>
      <c r="C92" s="5">
        <v>53.824</v>
      </c>
      <c r="D92" s="5">
        <v>0.00077642</v>
      </c>
      <c r="E92" s="5">
        <v>0.366262</v>
      </c>
      <c r="F92" s="5">
        <v>0.00055399</v>
      </c>
      <c r="G92" s="5">
        <v>53.3835</v>
      </c>
      <c r="H92" s="5">
        <v>0.0007597999999999999</v>
      </c>
      <c r="I92" s="5">
        <v>0.364245</v>
      </c>
      <c r="J92" s="5">
        <v>0.0005405350000000001</v>
      </c>
      <c r="K92" s="5">
        <v>53.4313</v>
      </c>
      <c r="L92" s="5">
        <v>0.0007694010000000001</v>
      </c>
      <c r="M92" s="5">
        <v>0.370342</v>
      </c>
      <c r="N92" s="5">
        <v>0.000557317</v>
      </c>
      <c r="O92" s="5">
        <v>53.2151</v>
      </c>
      <c r="P92" s="5">
        <v>0.0007583430000000001</v>
      </c>
      <c r="Q92" s="5">
        <v>0.364597</v>
      </c>
      <c r="R92" s="5">
        <v>0.000529859</v>
      </c>
      <c r="S92" s="5">
        <v>8105.08</v>
      </c>
      <c r="T92" s="5">
        <v>2.07518</v>
      </c>
      <c r="U92" s="5">
        <v>208.201</v>
      </c>
      <c r="V92" s="5">
        <v>1.2294800000000001</v>
      </c>
      <c r="W92" s="5">
        <v>8264.7</v>
      </c>
      <c r="X92" s="5">
        <v>1.2826600000000001</v>
      </c>
      <c r="Y92" s="5">
        <v>250.349</v>
      </c>
      <c r="Z92" s="5">
        <v>0.9805119999999999</v>
      </c>
      <c r="AA92" s="5">
        <v>8257.46</v>
      </c>
      <c r="AB92" s="5">
        <v>1.29248</v>
      </c>
      <c r="AC92" s="5">
        <v>248.273</v>
      </c>
      <c r="AD92" s="5">
        <v>0.9447139999999999</v>
      </c>
      <c r="AE92" s="5">
        <v>8104.11</v>
      </c>
      <c r="AF92" s="5">
        <v>2.50079</v>
      </c>
      <c r="AG92" s="5">
        <v>235.994</v>
      </c>
      <c r="AH92" s="5">
        <v>1.43131</v>
      </c>
      <c r="AL92" s="52"/>
      <c r="AP92" s="52"/>
      <c r="AT92" s="52"/>
      <c r="AX92" s="52"/>
    </row>
    <row r="93" spans="2:50" ht="12.75">
      <c r="B93" s="5">
        <v>8528</v>
      </c>
      <c r="C93" s="5">
        <v>53.8737</v>
      </c>
      <c r="D93" s="5">
        <v>0.000768247</v>
      </c>
      <c r="E93" s="5">
        <v>0.36663199999999996</v>
      </c>
      <c r="F93" s="5">
        <v>0.000553582</v>
      </c>
      <c r="G93" s="5">
        <v>53.4257</v>
      </c>
      <c r="H93" s="5">
        <v>0.0007491700000000001</v>
      </c>
      <c r="I93" s="5">
        <v>0.361407</v>
      </c>
      <c r="J93" s="5">
        <v>0.000540391</v>
      </c>
      <c r="K93" s="5">
        <v>53.4775</v>
      </c>
      <c r="L93" s="5">
        <v>0.00076033</v>
      </c>
      <c r="M93" s="5">
        <v>0.36894499999999997</v>
      </c>
      <c r="N93" s="5">
        <v>0.000557815</v>
      </c>
      <c r="O93" s="5">
        <v>53.2583</v>
      </c>
      <c r="P93" s="5">
        <v>0.000746518</v>
      </c>
      <c r="Q93" s="5">
        <v>0.36150000000000004</v>
      </c>
      <c r="R93" s="5">
        <v>0.0005242430000000001</v>
      </c>
      <c r="S93" s="5">
        <v>8091.78</v>
      </c>
      <c r="T93" s="5">
        <v>2.28116</v>
      </c>
      <c r="U93" s="5">
        <v>209.61</v>
      </c>
      <c r="V93" s="5">
        <v>1.29607</v>
      </c>
      <c r="W93" s="5">
        <v>8256.98</v>
      </c>
      <c r="X93" s="5">
        <v>1.31316</v>
      </c>
      <c r="Y93" s="5">
        <v>250.2</v>
      </c>
      <c r="Z93" s="5">
        <v>0.9962329999999999</v>
      </c>
      <c r="AA93" s="5">
        <v>8251.6</v>
      </c>
      <c r="AB93" s="5">
        <v>1.3134000000000001</v>
      </c>
      <c r="AC93" s="5">
        <v>249.353</v>
      </c>
      <c r="AD93" s="5">
        <v>0.9635739999999999</v>
      </c>
      <c r="AE93" s="5">
        <v>8099.87</v>
      </c>
      <c r="AF93" s="5">
        <v>2.52732</v>
      </c>
      <c r="AG93" s="5">
        <v>234.573</v>
      </c>
      <c r="AH93" s="5">
        <v>1.43428</v>
      </c>
      <c r="AL93" s="52"/>
      <c r="AP93" s="52"/>
      <c r="AT93" s="52"/>
      <c r="AX93" s="52"/>
    </row>
    <row r="94" spans="2:50" ht="12.75">
      <c r="B94" s="5">
        <v>8529</v>
      </c>
      <c r="C94" s="5">
        <v>53.8637</v>
      </c>
      <c r="D94" s="5">
        <v>0.000778335</v>
      </c>
      <c r="E94" s="5">
        <v>0.367433</v>
      </c>
      <c r="F94" s="5">
        <v>0.000558199</v>
      </c>
      <c r="G94" s="5">
        <v>53.4214</v>
      </c>
      <c r="H94" s="5">
        <v>0.0007589750000000001</v>
      </c>
      <c r="I94" s="5">
        <v>0.36222899999999997</v>
      </c>
      <c r="J94" s="5">
        <v>0.0005442930000000001</v>
      </c>
      <c r="K94" s="5">
        <v>53.4703</v>
      </c>
      <c r="L94" s="5">
        <v>0.000771657</v>
      </c>
      <c r="M94" s="5">
        <v>0.369519</v>
      </c>
      <c r="N94" s="5">
        <v>0.0005634030000000001</v>
      </c>
      <c r="O94" s="5">
        <v>53.2523</v>
      </c>
      <c r="P94" s="5">
        <v>0.00075544</v>
      </c>
      <c r="Q94" s="5">
        <v>0.362149</v>
      </c>
      <c r="R94" s="5">
        <v>0.0005228580000000001</v>
      </c>
      <c r="S94" s="5">
        <v>8094.49</v>
      </c>
      <c r="T94" s="5">
        <v>2.23643</v>
      </c>
      <c r="U94" s="5">
        <v>210.458</v>
      </c>
      <c r="V94" s="5">
        <v>1.2736</v>
      </c>
      <c r="W94" s="5">
        <v>8261.76</v>
      </c>
      <c r="X94" s="5">
        <v>1.29909</v>
      </c>
      <c r="Y94" s="5">
        <v>250.525</v>
      </c>
      <c r="Z94" s="5">
        <v>0.9945729999999999</v>
      </c>
      <c r="AA94" s="5">
        <v>8252.82</v>
      </c>
      <c r="AB94" s="5">
        <v>1.32708</v>
      </c>
      <c r="AC94" s="5">
        <v>249.356</v>
      </c>
      <c r="AD94" s="5">
        <v>0.9664189999999999</v>
      </c>
      <c r="AE94" s="5">
        <v>8105.83</v>
      </c>
      <c r="AF94" s="5">
        <v>2.46542</v>
      </c>
      <c r="AG94" s="5">
        <v>234.585</v>
      </c>
      <c r="AH94" s="5">
        <v>1.4185</v>
      </c>
      <c r="AL94" s="52"/>
      <c r="AP94" s="52"/>
      <c r="AT94" s="52"/>
      <c r="AX94" s="52"/>
    </row>
    <row r="95" spans="2:50" ht="12.75">
      <c r="B95" s="5">
        <v>8534</v>
      </c>
      <c r="C95" s="5">
        <v>53.8197</v>
      </c>
      <c r="D95" s="5">
        <v>0.000782124</v>
      </c>
      <c r="E95" s="5">
        <v>0.368729</v>
      </c>
      <c r="F95" s="5">
        <v>0.000566909</v>
      </c>
      <c r="G95" s="5">
        <v>53.3731</v>
      </c>
      <c r="H95" s="5">
        <v>0.0007636300000000001</v>
      </c>
      <c r="I95" s="5">
        <v>0.363606</v>
      </c>
      <c r="J95" s="5">
        <v>0.000535035</v>
      </c>
      <c r="K95" s="5">
        <v>53.4246</v>
      </c>
      <c r="L95" s="5">
        <v>0.000777323</v>
      </c>
      <c r="M95" s="5">
        <v>0.371595</v>
      </c>
      <c r="N95" s="5">
        <v>0.00055722</v>
      </c>
      <c r="O95" s="5">
        <v>53.2064</v>
      </c>
      <c r="P95" s="5">
        <v>0.0007617030000000001</v>
      </c>
      <c r="Q95" s="5">
        <v>0.364375</v>
      </c>
      <c r="R95" s="5">
        <v>0.0005238630000000001</v>
      </c>
      <c r="S95" s="5">
        <v>8091.15</v>
      </c>
      <c r="T95" s="5">
        <v>2.27509</v>
      </c>
      <c r="U95" s="5">
        <v>209.427</v>
      </c>
      <c r="V95" s="5">
        <v>1.27655</v>
      </c>
      <c r="W95" s="5">
        <v>8256.25</v>
      </c>
      <c r="X95" s="5">
        <v>1.30918</v>
      </c>
      <c r="Y95" s="5">
        <v>248.786</v>
      </c>
      <c r="Z95" s="5">
        <v>0.9897100000000001</v>
      </c>
      <c r="AA95" s="5">
        <v>8255.78</v>
      </c>
      <c r="AB95" s="5">
        <v>1.2793</v>
      </c>
      <c r="AC95" s="5">
        <v>245.729</v>
      </c>
      <c r="AD95" s="5">
        <v>0.9491029999999999</v>
      </c>
      <c r="AE95" s="5">
        <v>8094.61</v>
      </c>
      <c r="AF95" s="5">
        <v>2.66658</v>
      </c>
      <c r="AG95" s="5">
        <v>236.492</v>
      </c>
      <c r="AH95" s="5">
        <v>1.50058</v>
      </c>
      <c r="AL95" s="52"/>
      <c r="AP95" s="52"/>
      <c r="AT95" s="52"/>
      <c r="AX95" s="52"/>
    </row>
    <row r="96" spans="2:50" ht="12.75">
      <c r="B96" s="5">
        <v>8535</v>
      </c>
      <c r="C96" s="5">
        <v>53.8223</v>
      </c>
      <c r="D96" s="5">
        <v>0.000776265</v>
      </c>
      <c r="E96" s="5">
        <v>0.366955</v>
      </c>
      <c r="F96" s="5">
        <v>0.000554346</v>
      </c>
      <c r="G96" s="5">
        <v>53.3805</v>
      </c>
      <c r="H96" s="5">
        <v>0.000762596</v>
      </c>
      <c r="I96" s="5">
        <v>0.364417</v>
      </c>
      <c r="J96" s="5">
        <v>0.000545163</v>
      </c>
      <c r="K96" s="5">
        <v>53.4288</v>
      </c>
      <c r="L96" s="5">
        <v>0.000773397</v>
      </c>
      <c r="M96" s="5">
        <v>0.370088</v>
      </c>
      <c r="N96" s="5">
        <v>0.000544133</v>
      </c>
      <c r="O96" s="5">
        <v>53.2103</v>
      </c>
      <c r="P96" s="5">
        <v>0.0007593070000000001</v>
      </c>
      <c r="Q96" s="5">
        <v>0.36442399999999997</v>
      </c>
      <c r="R96" s="5">
        <v>0.0005223840000000001</v>
      </c>
      <c r="S96" s="5">
        <v>8096.4</v>
      </c>
      <c r="T96" s="5">
        <v>2.24031</v>
      </c>
      <c r="U96" s="5">
        <v>210.423</v>
      </c>
      <c r="V96" s="5">
        <v>1.28165</v>
      </c>
      <c r="W96" s="5">
        <v>8258.94</v>
      </c>
      <c r="X96" s="5">
        <v>1.30289</v>
      </c>
      <c r="Y96" s="5">
        <v>248.905</v>
      </c>
      <c r="Z96" s="5">
        <v>0.981549</v>
      </c>
      <c r="AA96" s="5">
        <v>8256.29</v>
      </c>
      <c r="AB96" s="5">
        <v>1.29656</v>
      </c>
      <c r="AC96" s="5">
        <v>247.992</v>
      </c>
      <c r="AD96" s="5">
        <v>0.950445</v>
      </c>
      <c r="AE96" s="5">
        <v>8096.41</v>
      </c>
      <c r="AF96" s="5">
        <v>2.63557</v>
      </c>
      <c r="AG96" s="5">
        <v>237.414</v>
      </c>
      <c r="AH96" s="5">
        <v>1.4940900000000001</v>
      </c>
      <c r="AL96" s="52"/>
      <c r="AP96" s="52"/>
      <c r="AT96" s="52"/>
      <c r="AX96" s="52"/>
    </row>
    <row r="97" spans="2:50" ht="12.75">
      <c r="B97" s="5">
        <v>8540</v>
      </c>
      <c r="C97" s="5">
        <v>53.7899</v>
      </c>
      <c r="D97" s="5">
        <v>0.000785788</v>
      </c>
      <c r="E97" s="5">
        <v>0.37054000000000004</v>
      </c>
      <c r="F97" s="5">
        <v>0.0005609230000000001</v>
      </c>
      <c r="G97" s="5">
        <v>53.3422</v>
      </c>
      <c r="H97" s="5">
        <v>0.0007717710000000001</v>
      </c>
      <c r="I97" s="5">
        <v>0.368206</v>
      </c>
      <c r="J97" s="5">
        <v>0.000547279</v>
      </c>
      <c r="K97" s="5">
        <v>53.3949</v>
      </c>
      <c r="L97" s="5">
        <v>0.0007816160000000001</v>
      </c>
      <c r="M97" s="5">
        <v>0.37411000000000005</v>
      </c>
      <c r="N97" s="5">
        <v>0.0005526190000000001</v>
      </c>
      <c r="O97" s="5">
        <v>53.1776</v>
      </c>
      <c r="P97" s="5">
        <v>0.000769248</v>
      </c>
      <c r="Q97" s="5">
        <v>0.36796399999999996</v>
      </c>
      <c r="R97" s="5">
        <v>0.0005382750000000001</v>
      </c>
      <c r="S97" s="5">
        <v>8037.66</v>
      </c>
      <c r="T97" s="5">
        <v>3.26235</v>
      </c>
      <c r="U97" s="5">
        <v>210.851</v>
      </c>
      <c r="V97" s="5">
        <v>1.61073</v>
      </c>
      <c r="W97" s="5">
        <v>8219.15</v>
      </c>
      <c r="X97" s="5">
        <v>1.51235</v>
      </c>
      <c r="Y97" s="5">
        <v>247.472</v>
      </c>
      <c r="Z97" s="5">
        <v>1.07461</v>
      </c>
      <c r="AA97" s="5">
        <v>8216.64</v>
      </c>
      <c r="AB97" s="5">
        <v>1.51069</v>
      </c>
      <c r="AC97" s="5">
        <v>245.907</v>
      </c>
      <c r="AD97" s="5">
        <v>1.03455</v>
      </c>
      <c r="AE97" s="5">
        <v>8046.77</v>
      </c>
      <c r="AF97" s="5">
        <v>3.56465</v>
      </c>
      <c r="AG97" s="5">
        <v>238.024</v>
      </c>
      <c r="AH97" s="5">
        <v>1.80921</v>
      </c>
      <c r="AL97" s="52"/>
      <c r="AP97" s="52"/>
      <c r="AT97" s="52"/>
      <c r="AX97" s="52"/>
    </row>
    <row r="98" spans="2:50" ht="12.75">
      <c r="B98" s="5">
        <v>8541</v>
      </c>
      <c r="C98" s="5">
        <v>53.7697</v>
      </c>
      <c r="D98" s="5">
        <v>0.000782301</v>
      </c>
      <c r="E98" s="5">
        <v>0.370398</v>
      </c>
      <c r="F98" s="5">
        <v>0.000558271</v>
      </c>
      <c r="G98" s="5">
        <v>53.3261</v>
      </c>
      <c r="H98" s="5">
        <v>0.000770631</v>
      </c>
      <c r="I98" s="5">
        <v>0.367515</v>
      </c>
      <c r="J98" s="5">
        <v>0.0005301850000000001</v>
      </c>
      <c r="K98" s="5">
        <v>53.378</v>
      </c>
      <c r="L98" s="5">
        <v>0.000781326</v>
      </c>
      <c r="M98" s="5">
        <v>0.37396799999999997</v>
      </c>
      <c r="N98" s="5">
        <v>0.000544208</v>
      </c>
      <c r="O98" s="5">
        <v>53.1578</v>
      </c>
      <c r="P98" s="5">
        <v>0.000768102</v>
      </c>
      <c r="Q98" s="5">
        <v>0.367542</v>
      </c>
      <c r="R98" s="5">
        <v>0.000522848</v>
      </c>
      <c r="S98" s="5">
        <v>8051.25</v>
      </c>
      <c r="T98" s="5">
        <v>2.93596</v>
      </c>
      <c r="U98" s="5">
        <v>207.627</v>
      </c>
      <c r="V98" s="5">
        <v>1.5102900000000001</v>
      </c>
      <c r="W98" s="5">
        <v>8223.36</v>
      </c>
      <c r="X98" s="5">
        <v>1.4960900000000001</v>
      </c>
      <c r="Y98" s="5">
        <v>249.617</v>
      </c>
      <c r="Z98" s="5">
        <v>1.07224</v>
      </c>
      <c r="AA98" s="5">
        <v>8216.72</v>
      </c>
      <c r="AB98" s="5">
        <v>1.5085</v>
      </c>
      <c r="AC98" s="5">
        <v>247.992</v>
      </c>
      <c r="AD98" s="5">
        <v>1.0425200000000001</v>
      </c>
      <c r="AE98" s="5">
        <v>8050.57</v>
      </c>
      <c r="AF98" s="5">
        <v>3.50341</v>
      </c>
      <c r="AG98" s="5">
        <v>238.652</v>
      </c>
      <c r="AH98" s="5">
        <v>1.77566</v>
      </c>
      <c r="AL98" s="52"/>
      <c r="AP98" s="52"/>
      <c r="AT98" s="52"/>
      <c r="AX98" s="52"/>
    </row>
    <row r="99" spans="2:50" ht="12.75">
      <c r="B99" s="5">
        <v>8546</v>
      </c>
      <c r="C99" s="5">
        <v>53.7441</v>
      </c>
      <c r="D99" s="5">
        <v>0.000790222</v>
      </c>
      <c r="E99" s="5">
        <v>0.37068799999999996</v>
      </c>
      <c r="F99" s="5">
        <v>0.000564837</v>
      </c>
      <c r="G99" s="5">
        <v>53.3008</v>
      </c>
      <c r="H99" s="5">
        <v>0.000776919</v>
      </c>
      <c r="I99" s="5">
        <v>0.36713399999999996</v>
      </c>
      <c r="J99" s="5">
        <v>0.000530705</v>
      </c>
      <c r="K99" s="5">
        <v>53.3525</v>
      </c>
      <c r="L99" s="5">
        <v>0.000787481</v>
      </c>
      <c r="M99" s="5">
        <v>0.374724</v>
      </c>
      <c r="N99" s="5">
        <v>0.0005454980000000001</v>
      </c>
      <c r="O99" s="5">
        <v>53.1319</v>
      </c>
      <c r="P99" s="5">
        <v>0.00077453</v>
      </c>
      <c r="Q99" s="5">
        <v>0.368942</v>
      </c>
      <c r="R99" s="5">
        <v>0.000533218</v>
      </c>
      <c r="S99" s="5">
        <v>8056.5</v>
      </c>
      <c r="T99" s="5">
        <v>2.86559</v>
      </c>
      <c r="U99" s="5">
        <v>210.614</v>
      </c>
      <c r="V99" s="5">
        <v>1.4807000000000001</v>
      </c>
      <c r="W99" s="5">
        <v>8223.46</v>
      </c>
      <c r="X99" s="5">
        <v>1.5073</v>
      </c>
      <c r="Y99" s="5">
        <v>249.26</v>
      </c>
      <c r="Z99" s="5">
        <v>1.0833</v>
      </c>
      <c r="AA99" s="5">
        <v>8221.88</v>
      </c>
      <c r="AB99" s="5">
        <v>1.46429</v>
      </c>
      <c r="AC99" s="5">
        <v>246.091</v>
      </c>
      <c r="AD99" s="5">
        <v>1.01851</v>
      </c>
      <c r="AE99" s="5">
        <v>8065.64</v>
      </c>
      <c r="AF99" s="5">
        <v>3.16089</v>
      </c>
      <c r="AG99" s="5">
        <v>234.726</v>
      </c>
      <c r="AH99" s="5">
        <v>1.67368</v>
      </c>
      <c r="AL99" s="52"/>
      <c r="AP99" s="52"/>
      <c r="AT99" s="52"/>
      <c r="AX99" s="52"/>
    </row>
    <row r="100" spans="2:50" ht="12.75">
      <c r="B100" s="5">
        <v>8547</v>
      </c>
      <c r="C100" s="5">
        <v>53.764</v>
      </c>
      <c r="D100" s="5">
        <v>0.00078766</v>
      </c>
      <c r="E100" s="5">
        <v>0.371869</v>
      </c>
      <c r="F100" s="5">
        <v>0.000564632</v>
      </c>
      <c r="G100" s="5">
        <v>53.3256</v>
      </c>
      <c r="H100" s="5">
        <v>0.000774761</v>
      </c>
      <c r="I100" s="5">
        <v>0.36730199999999996</v>
      </c>
      <c r="J100" s="5">
        <v>0.0005324230000000001</v>
      </c>
      <c r="K100" s="5">
        <v>53.3732</v>
      </c>
      <c r="L100" s="5">
        <v>0.0007860310000000001</v>
      </c>
      <c r="M100" s="5">
        <v>0.374593</v>
      </c>
      <c r="N100" s="5">
        <v>0.000547762</v>
      </c>
      <c r="O100" s="5">
        <v>53.1541</v>
      </c>
      <c r="P100" s="5">
        <v>0.0007725270000000001</v>
      </c>
      <c r="Q100" s="5">
        <v>0.368816</v>
      </c>
      <c r="R100" s="5">
        <v>0.00053414</v>
      </c>
      <c r="S100" s="5">
        <v>8062.54</v>
      </c>
      <c r="T100" s="5">
        <v>2.75898</v>
      </c>
      <c r="U100" s="5">
        <v>209.535</v>
      </c>
      <c r="V100" s="5">
        <v>1.45769</v>
      </c>
      <c r="W100" s="5">
        <v>8226.33</v>
      </c>
      <c r="X100" s="5">
        <v>1.48635</v>
      </c>
      <c r="Y100" s="5">
        <v>249.418</v>
      </c>
      <c r="Z100" s="5">
        <v>1.08589</v>
      </c>
      <c r="AA100" s="5">
        <v>8219.64</v>
      </c>
      <c r="AB100" s="5">
        <v>1.51069</v>
      </c>
      <c r="AC100" s="5">
        <v>248.452</v>
      </c>
      <c r="AD100" s="5">
        <v>1.04209</v>
      </c>
      <c r="AE100" s="5">
        <v>8065.93</v>
      </c>
      <c r="AF100" s="5">
        <v>3.21064</v>
      </c>
      <c r="AG100" s="5">
        <v>237.963</v>
      </c>
      <c r="AH100" s="5">
        <v>1.70346</v>
      </c>
      <c r="AL100" s="52"/>
      <c r="AP100" s="52"/>
      <c r="AT100" s="52"/>
      <c r="AX100" s="5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Moser</dc:creator>
  <cp:keywords/>
  <dc:description/>
  <cp:lastModifiedBy>Joseph Grames</cp:lastModifiedBy>
  <dcterms:created xsi:type="dcterms:W3CDTF">2017-01-05T20:30:17Z</dcterms:created>
  <dcterms:modified xsi:type="dcterms:W3CDTF">2017-01-11T16:10:02Z</dcterms:modified>
  <cp:category/>
  <cp:version/>
  <cp:contentType/>
  <cp:contentStatus/>
  <cp:revision>18</cp:revision>
</cp:coreProperties>
</file>