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1" firstSheet="0" showHorizontalScroll="true" showSheetTabs="true" showVerticalScroll="true" tabRatio="500" windowHeight="8192" windowWidth="16384" xWindow="0" yWindow="0"/>
  </bookViews>
  <sheets>
    <sheet name="BeamEnergy" sheetId="1" state="visible" r:id="rId2"/>
    <sheet name="TargetThickness" sheetId="2" state="visible" r:id="rId3"/>
  </sheets>
  <calcPr iterateCount="100" refMode="A1" iterate="false" iterateDelta="0.0001"/>
</workbook>
</file>

<file path=xl/sharedStrings.xml><?xml version="1.0" encoding="utf-8"?>
<sst xmlns="http://schemas.openxmlformats.org/spreadsheetml/2006/main" count="77" uniqueCount="37">
  <si>
    <t>10/24/15 DAY SHIFT : FINAL R028GSET and QUAD VALUES</t>
  </si>
  <si>
    <t>Pre Run II Estimates</t>
  </si>
  <si>
    <t>Run II Settings</t>
  </si>
  <si>
    <t>Foil #15 (1 um Au)
5min = 0.5M events</t>
  </si>
  <si>
    <t>Foil # 14 (0.35 um Au)
15min=0.5M events</t>
  </si>
  <si>
    <t>T
[MeV]</t>
  </si>
  <si>
    <t>DT
[MeV]</t>
  </si>
  <si>
    <r>
      <t xml:space="preserve">T+</t>
    </r>
    <r>
      <rPr>
        <rFont val="Symbol"/>
        <charset val="1"/>
        <family val="0"/>
        <b val="true"/>
        <color rgb="FF000000"/>
        <sz val="12"/>
      </rPr>
      <t xml:space="preserve">D</t>
    </r>
    <r>
      <rPr>
        <rFont val="Calibri"/>
        <charset val="1"/>
        <family val="2"/>
        <b val="true"/>
        <color rgb="FF000000"/>
        <sz val="12"/>
      </rPr>
      <t xml:space="preserve">T
[MeV]</t>
    </r>
  </si>
  <si>
    <t>E
[MeV]</t>
  </si>
  <si>
    <r>
      <t xml:space="preserve">(T+</t>
    </r>
    <r>
      <rPr>
        <rFont val="Symbol"/>
        <charset val="1"/>
        <family val="0"/>
        <b val="true"/>
        <color rgb="FF000000"/>
        <sz val="12"/>
      </rPr>
      <t xml:space="preserve">D</t>
    </r>
    <r>
      <rPr>
        <rFont val="Calibri"/>
        <charset val="1"/>
        <family val="2"/>
        <b val="true"/>
        <color rgb="FF000000"/>
        <sz val="12"/>
      </rPr>
      <t xml:space="preserve">T</t>
    </r>
    <r>
      <rPr>
        <rFont val="Calibri"/>
        <charset val="1"/>
        <family val="2"/>
        <b val="true"/>
        <sz val="12"/>
      </rPr>
      <t xml:space="preserve">)</t>
    </r>
    <r>
      <rPr>
        <rFont val="Calibri"/>
        <charset val="1"/>
        <family val="2"/>
        <b val="true"/>
        <color rgb="FF000000"/>
        <sz val="12"/>
      </rPr>
      <t xml:space="preserve">/T
[%]</t>
    </r>
  </si>
  <si>
    <t>P
[MeV/c]</t>
  </si>
  <si>
    <t>D(R028GSET)
[MV/m]</t>
  </si>
  <si>
    <t>R028GSET
[MV/m]</t>
  </si>
  <si>
    <t>MQJ0L02.BDL
[G]</t>
  </si>
  <si>
    <t>MQJ0L02A.BDL
[G]</t>
  </si>
  <si>
    <t>IN</t>
  </si>
  <si>
    <t>OUT</t>
  </si>
  <si>
    <t>10/25/15 DAY-SWING SHIFTS : TARGET THICKNESS    </t>
  </si>
  <si>
    <t>Status</t>
  </si>
  <si>
    <t>Order</t>
  </si>
  <si>
    <t>Foil</t>
  </si>
  <si>
    <t>Thickness</t>
  </si>
  <si>
    <t>Current</t>
  </si>
  <si>
    <t>EST.
Time/Run</t>
  </si>
  <si>
    <t>Runs</t>
  </si>
  <si>
    <t>EST.
Tot. Time</t>
  </si>
  <si>
    <t>FOIL THICKNESS
4 X 1M EVENT RUNS</t>
  </si>
  <si>
    <t>STABILITY
2 X 1M EVENT RUNS</t>
  </si>
  <si>
    <t>#</t>
  </si>
  <si>
    <t>nm</t>
  </si>
  <si>
    <t>uA</t>
  </si>
  <si>
    <t>min</t>
  </si>
  <si>
    <t>hr</t>
  </si>
  <si>
    <t>X</t>
  </si>
  <si>
    <t>8485 - 8490</t>
  </si>
  <si>
    <t>Stability</t>
  </si>
  <si>
    <t>TOTALS</t>
  </si>
</sst>
</file>

<file path=xl/styles.xml><?xml version="1.0" encoding="utf-8"?>
<styleSheet xmlns="http://schemas.openxmlformats.org/spreadsheetml/2006/main">
  <numFmts count="4">
    <numFmt formatCode="GENERAL" numFmtId="164"/>
    <numFmt formatCode="0.000" numFmtId="165"/>
    <numFmt formatCode="0.00" numFmtId="166"/>
    <numFmt formatCode="_-* #,##0.00_-;\-* #,##0.00_-;_-* \-??_-;_-@_-" numFmtId="167"/>
  </numFmts>
  <fonts count="13">
    <font>
      <name val="Calibri"/>
      <charset val="1"/>
      <family val="2"/>
      <color rgb="FF000000"/>
      <sz val="12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Calibri"/>
      <charset val="1"/>
      <family val="2"/>
      <color rgb="FF000000"/>
      <sz val="18"/>
    </font>
    <font>
      <name val="Calibri"/>
      <charset val="1"/>
      <family val="2"/>
      <b val="true"/>
      <color rgb="FF000000"/>
      <sz val="14"/>
    </font>
    <font>
      <name val="Calibri"/>
      <charset val="1"/>
      <family val="2"/>
      <b val="true"/>
      <color rgb="FF000000"/>
      <sz val="12"/>
    </font>
    <font>
      <name val="Symbol"/>
      <charset val="1"/>
      <family val="0"/>
      <b val="true"/>
      <color rgb="FF000000"/>
      <sz val="12"/>
    </font>
    <font>
      <name val="Calibri"/>
      <charset val="1"/>
      <family val="2"/>
      <b val="true"/>
      <sz val="12"/>
    </font>
    <font>
      <name val="Calibri"/>
      <charset val="1"/>
      <family val="2"/>
      <b val="true"/>
      <color rgb="FF000000"/>
      <sz val="16"/>
    </font>
    <font>
      <name val="Calibri"/>
      <charset val="1"/>
      <family val="2"/>
      <color rgb="FF006100"/>
      <sz val="12"/>
    </font>
    <font>
      <name val="Calibri"/>
      <charset val="1"/>
      <family val="2"/>
      <color rgb="FF9C0006"/>
      <sz val="12"/>
    </font>
    <font>
      <name val="Calibri"/>
      <charset val="1"/>
      <family val="2"/>
      <color rgb="FF355E00"/>
      <sz val="12"/>
    </font>
  </fonts>
  <fills count="5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C7CE"/>
        <bgColor rgb="FFFAC090"/>
      </patternFill>
    </fill>
    <fill>
      <patternFill patternType="solid">
        <fgColor rgb="FFFAC090"/>
        <bgColor rgb="FFFFC7CE"/>
      </patternFill>
    </fill>
  </fills>
  <borders count="16">
    <border diagonalDown="false" diagonalUp="false">
      <left/>
      <right/>
      <top/>
      <bottom/>
      <diagonal/>
    </border>
    <border diagonalDown="false" diagonalUp="false">
      <left style="thick"/>
      <right style="thick"/>
      <top style="thick"/>
      <bottom style="thick"/>
      <diagonal/>
    </border>
    <border diagonalDown="false" diagonalUp="false">
      <left style="thick"/>
      <right/>
      <top style="thick"/>
      <bottom style="thick"/>
      <diagonal/>
    </border>
    <border diagonalDown="false" diagonalUp="false">
      <left/>
      <right/>
      <top style="thick"/>
      <bottom/>
      <diagonal/>
    </border>
    <border diagonalDown="false" diagonalUp="false">
      <left style="thick"/>
      <right style="thick"/>
      <top/>
      <bottom style="thick"/>
      <diagonal/>
    </border>
    <border diagonalDown="false" diagonalUp="false">
      <left/>
      <right/>
      <top style="thick"/>
      <bottom style="thick"/>
      <diagonal/>
    </border>
    <border diagonalDown="false" diagonalUp="false">
      <left/>
      <right style="thick"/>
      <top style="thick"/>
      <bottom style="thick"/>
      <diagonal/>
    </border>
    <border diagonalDown="false" diagonalUp="false">
      <left/>
      <right style="thick"/>
      <top/>
      <bottom style="thick"/>
      <diagonal/>
    </border>
    <border diagonalDown="false" diagonalUp="false">
      <left style="thick"/>
      <right/>
      <top/>
      <bottom style="thick"/>
      <diagonal/>
    </border>
    <border diagonalDown="false" diagonalUp="false">
      <left style="thick"/>
      <right style="thick"/>
      <top style="thick"/>
      <bottom/>
      <diagonal/>
    </border>
    <border diagonalDown="false" diagonalUp="false">
      <left style="hair"/>
      <right style="thick"/>
      <top style="thick"/>
      <bottom style="thick"/>
      <diagonal/>
    </border>
    <border diagonalDown="false" diagonalUp="false">
      <left style="thick"/>
      <right style="thick"/>
      <top/>
      <bottom/>
      <diagonal/>
    </border>
    <border diagonalDown="false" diagonalUp="false">
      <left style="hair"/>
      <right style="hair"/>
      <top style="hair"/>
      <bottom style="thick"/>
      <diagonal/>
    </border>
    <border diagonalDown="false" diagonalUp="false">
      <left style="hair"/>
      <right style="thick"/>
      <top style="hair"/>
      <bottom style="thick"/>
      <diagonal/>
    </border>
    <border diagonalDown="false" diagonalUp="false">
      <left/>
      <right style="thick"/>
      <top style="thick"/>
      <bottom/>
      <diagonal/>
    </border>
    <border diagonalDown="false" diagonalUp="false">
      <left style="thick"/>
      <right/>
      <top/>
      <bottom/>
      <diagonal/>
    </border>
  </borders>
  <cellStyleXfs count="22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true" applyBorder="true" applyFont="true" applyProtection="true" borderId="0" fillId="0" fontId="0" numFmtId="167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2" fontId="1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3" fontId="11" numFmtId="164">
      <alignment horizontal="general" indent="0" shrinkToFit="false" textRotation="0" vertical="bottom" wrapText="false"/>
      <protection hidden="false" locked="true"/>
    </xf>
  </cellStyleXfs>
  <cellXfs count="77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0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0" fillId="4" fontId="4" numFmtId="164" xfId="0">
      <alignment horizontal="left" indent="0" shrinkToFit="false" textRotation="0" vertical="center" wrapText="false"/>
      <protection hidden="false" locked="true"/>
    </xf>
    <xf applyAlignment="true" applyBorder="false" applyFont="true" applyProtection="false" borderId="0" fillId="0" fontId="4" numFmtId="164" xfId="0">
      <alignment horizontal="left" indent="0" shrinkToFit="false" textRotation="0" vertical="center" wrapText="false"/>
      <protection hidden="false" locked="true"/>
    </xf>
    <xf applyAlignment="true" applyBorder="true" applyFont="true" applyProtection="false" borderId="1" fillId="0" fontId="5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2" fillId="0" fontId="5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0" fontId="5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6" numFmtId="165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0" fontId="6" numFmtId="165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6" numFmtId="165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2" fillId="0" fontId="6" numFmtId="165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0" fontId="9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4" fillId="0" fontId="9" numFmtId="164" xfId="0">
      <alignment horizontal="center" indent="0" shrinkToFit="false" textRotation="0" vertical="center" wrapText="false"/>
      <protection hidden="false" locked="true"/>
    </xf>
    <xf applyAlignment="true" applyBorder="true" applyFont="false" applyProtection="true" borderId="1" fillId="2" fontId="10" numFmtId="165" xfId="20">
      <alignment horizontal="center" indent="0" shrinkToFit="false" textRotation="0" vertical="center" wrapText="false"/>
      <protection hidden="false" locked="true"/>
    </xf>
    <xf applyAlignment="true" applyBorder="true" applyFont="false" applyProtection="true" borderId="5" fillId="2" fontId="10" numFmtId="165" xfId="20">
      <alignment horizontal="center" indent="0" shrinkToFit="false" textRotation="0" vertical="center" wrapText="false"/>
      <protection hidden="false" locked="true"/>
    </xf>
    <xf applyAlignment="true" applyBorder="true" applyFont="false" applyProtection="true" borderId="2" fillId="2" fontId="10" numFmtId="165" xfId="20">
      <alignment horizontal="center" indent="0" shrinkToFit="false" textRotation="0" vertical="center" wrapText="false"/>
      <protection hidden="false" locked="true"/>
    </xf>
    <xf applyAlignment="true" applyBorder="true" applyFont="false" applyProtection="true" borderId="4" fillId="2" fontId="10" numFmtId="164" xfId="2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0" fontId="0" numFmtId="165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0" fontId="0" numFmtId="165" xfId="0">
      <alignment horizontal="center" indent="0" shrinkToFit="false" textRotation="0" vertical="center" wrapText="false"/>
      <protection hidden="false" locked="true"/>
    </xf>
    <xf applyAlignment="true" applyBorder="true" applyFont="false" applyProtection="false" borderId="0" fillId="0" fontId="0" numFmtId="165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0" fontId="0" numFmtId="164" xfId="0">
      <alignment horizontal="center" indent="0" shrinkToFit="false" textRotation="0" vertical="center" wrapText="false"/>
      <protection hidden="false" locked="true"/>
    </xf>
    <xf applyAlignment="true" applyBorder="true" applyFont="false" applyProtection="true" borderId="1" fillId="2" fontId="10" numFmtId="164" xfId="20">
      <alignment horizontal="center" indent="0" shrinkToFit="false" textRotation="0" vertical="center" wrapText="false"/>
      <protection hidden="false" locked="true"/>
    </xf>
    <xf applyAlignment="true" applyBorder="false" applyFont="false" applyProtection="false" borderId="0" fillId="0" fontId="0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0" fillId="0" fontId="6" numFmtId="164" xfId="0">
      <alignment horizontal="center" indent="0" shrinkToFit="false" textRotation="0" vertical="center" wrapText="false"/>
      <protection hidden="false" locked="true"/>
    </xf>
    <xf applyAlignment="true" applyBorder="false" applyFont="true" applyProtection="false" borderId="0" fillId="0" fontId="6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0" fontId="9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6" fillId="0" fontId="5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6" fillId="0" fontId="5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7" fillId="0" fontId="5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4" fillId="0" fontId="5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8" fillId="0" fontId="5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9" fillId="0" fontId="0" numFmtId="164" xfId="0">
      <alignment horizontal="center" indent="0" shrinkToFit="false" textRotation="0" vertical="center" wrapText="false"/>
      <protection hidden="false" locked="true"/>
    </xf>
    <xf applyAlignment="true" applyBorder="true" applyFont="false" applyProtection="true" borderId="6" fillId="2" fontId="10" numFmtId="164" xfId="20">
      <alignment horizontal="center" indent="0" shrinkToFit="false" textRotation="0" vertical="center" wrapText="false"/>
      <protection hidden="false" locked="true"/>
    </xf>
    <xf applyAlignment="true" applyBorder="true" applyFont="false" applyProtection="true" borderId="1" fillId="2" fontId="10" numFmtId="164" xfId="20">
      <alignment horizontal="right" indent="0" shrinkToFit="false" textRotation="0" vertical="center" wrapText="false"/>
      <protection hidden="false" locked="true"/>
    </xf>
    <xf applyAlignment="true" applyBorder="true" applyFont="false" applyProtection="true" borderId="2" fillId="2" fontId="10" numFmtId="164" xfId="20">
      <alignment horizontal="right" indent="0" shrinkToFit="false" textRotation="0" vertical="center" wrapText="false"/>
      <protection hidden="false" locked="true"/>
    </xf>
    <xf applyAlignment="true" applyBorder="true" applyFont="false" applyProtection="true" borderId="2" fillId="2" fontId="10" numFmtId="164" xfId="20">
      <alignment horizontal="center" indent="0" shrinkToFit="false" textRotation="0" vertical="center" wrapText="false"/>
      <protection hidden="false" locked="true"/>
    </xf>
    <xf applyAlignment="true" applyBorder="true" applyFont="false" applyProtection="true" borderId="10" fillId="2" fontId="10" numFmtId="166" xfId="20">
      <alignment horizontal="center" indent="0" shrinkToFit="false" textRotation="0" vertical="center" wrapText="false"/>
      <protection hidden="false" locked="true"/>
    </xf>
    <xf applyAlignment="true" applyBorder="true" applyFont="true" applyProtection="true" borderId="1" fillId="2" fontId="10" numFmtId="164" xfId="2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1" fillId="0" fontId="0" numFmtId="164" xfId="0">
      <alignment horizontal="center" indent="0" shrinkToFit="false" textRotation="0" vertical="center" wrapText="false"/>
      <protection hidden="false" locked="true"/>
    </xf>
    <xf applyAlignment="true" applyBorder="true" applyFont="false" applyProtection="true" borderId="4" fillId="2" fontId="10" numFmtId="166" xfId="20">
      <alignment horizontal="center" indent="0" shrinkToFit="false" textRotation="0" vertical="center" wrapText="false"/>
      <protection hidden="false" locked="true"/>
    </xf>
    <xf applyAlignment="true" applyBorder="true" applyFont="true" applyProtection="true" borderId="6" fillId="0" fontId="0" numFmtId="167" xfId="15">
      <alignment horizontal="center" indent="0" shrinkToFit="false" textRotation="0" vertical="center" wrapText="false"/>
      <protection hidden="false" locked="true"/>
    </xf>
    <xf applyAlignment="true" applyBorder="true" applyFont="false" applyProtection="false" borderId="1" fillId="0" fontId="0" numFmtId="164" xfId="0">
      <alignment horizontal="center" indent="0" shrinkToFit="false" textRotation="0" vertical="center" wrapText="false"/>
      <protection hidden="false" locked="true"/>
    </xf>
    <xf applyAlignment="true" applyBorder="true" applyFont="false" applyProtection="false" borderId="6" fillId="0" fontId="0" numFmtId="164" xfId="0">
      <alignment horizontal="center" indent="0" shrinkToFit="false" textRotation="0" vertical="center" wrapText="false"/>
      <protection hidden="false" locked="true"/>
    </xf>
    <xf applyAlignment="true" applyBorder="true" applyFont="false" applyProtection="true" borderId="4" fillId="2" fontId="10" numFmtId="164" xfId="20">
      <alignment horizontal="right" indent="0" shrinkToFit="false" textRotation="0" vertical="center" wrapText="false"/>
      <protection hidden="false" locked="true"/>
    </xf>
    <xf applyAlignment="true" applyBorder="true" applyFont="false" applyProtection="true" borderId="8" fillId="2" fontId="10" numFmtId="164" xfId="20">
      <alignment horizontal="right" indent="0" shrinkToFit="false" textRotation="0" vertical="center" wrapText="false"/>
      <protection hidden="false" locked="true"/>
    </xf>
    <xf applyAlignment="true" applyBorder="true" applyFont="false" applyProtection="true" borderId="8" fillId="2" fontId="10" numFmtId="164" xfId="2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1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4" fillId="0" fontId="0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true" borderId="6" fillId="2" fontId="10" numFmtId="164" xfId="20">
      <alignment horizontal="center" indent="0" shrinkToFit="false" textRotation="0" vertical="center" wrapText="false"/>
      <protection hidden="false" locked="true"/>
    </xf>
    <xf applyAlignment="true" applyBorder="true" applyFont="true" applyProtection="true" borderId="7" fillId="2" fontId="12" numFmtId="164" xfId="21">
      <alignment horizontal="center" indent="0" shrinkToFit="false" textRotation="0" vertical="center" wrapText="false"/>
      <protection hidden="false" locked="true"/>
    </xf>
    <xf applyAlignment="true" applyBorder="true" applyFont="true" applyProtection="true" borderId="4" fillId="2" fontId="12" numFmtId="164" xfId="21">
      <alignment horizontal="right" indent="0" shrinkToFit="false" textRotation="0" vertical="center" wrapText="false"/>
      <protection hidden="false" locked="true"/>
    </xf>
    <xf applyAlignment="true" applyBorder="true" applyFont="true" applyProtection="true" borderId="8" fillId="2" fontId="12" numFmtId="164" xfId="21">
      <alignment horizontal="right" indent="0" shrinkToFit="false" textRotation="0" vertical="center" wrapText="false"/>
      <protection hidden="false" locked="true"/>
    </xf>
    <xf applyAlignment="true" applyBorder="true" applyFont="true" applyProtection="true" borderId="8" fillId="2" fontId="12" numFmtId="164" xfId="21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4" fillId="2" fontId="12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4" fillId="2" fontId="12" numFmtId="166" xfId="0">
      <alignment horizontal="center" indent="0" shrinkToFit="false" textRotation="0" vertical="center" wrapText="false"/>
      <protection hidden="false" locked="true"/>
    </xf>
    <xf applyAlignment="true" applyBorder="true" applyFont="true" applyProtection="true" borderId="12" fillId="2" fontId="12" numFmtId="164" xfId="21">
      <alignment horizontal="center" indent="0" shrinkToFit="false" textRotation="0" vertical="center" wrapText="false"/>
      <protection hidden="false" locked="true"/>
    </xf>
    <xf applyAlignment="true" applyBorder="true" applyFont="true" applyProtection="true" borderId="13" fillId="2" fontId="12" numFmtId="164" xfId="21">
      <alignment horizontal="center" indent="0" shrinkToFit="false" textRotation="0" vertical="center" wrapText="false"/>
      <protection hidden="false" locked="true"/>
    </xf>
    <xf applyAlignment="true" applyBorder="true" applyFont="false" applyProtection="false" borderId="7" fillId="0" fontId="0" numFmtId="164" xfId="0">
      <alignment horizontal="center" indent="0" shrinkToFit="false" textRotation="0" vertical="center" wrapText="false"/>
      <protection hidden="false" locked="true"/>
    </xf>
    <xf applyAlignment="true" applyBorder="true" applyFont="false" applyProtection="false" borderId="4" fillId="0" fontId="0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true" borderId="6" fillId="2" fontId="12" numFmtId="164" xfId="21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2" fontId="12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true" borderId="4" fillId="2" fontId="12" numFmtId="164" xfId="21">
      <alignment horizontal="center" indent="0" shrinkToFit="false" textRotation="0" vertical="center" wrapText="false"/>
      <protection hidden="false" locked="true"/>
    </xf>
    <xf applyAlignment="true" applyBorder="true" applyFont="true" applyProtection="true" borderId="1" fillId="2" fontId="12" numFmtId="164" xfId="21">
      <alignment horizontal="right" indent="0" shrinkToFit="false" textRotation="0" vertical="center" wrapText="false"/>
      <protection hidden="false" locked="true"/>
    </xf>
    <xf applyAlignment="true" applyBorder="true" applyFont="true" applyProtection="true" borderId="2" fillId="2" fontId="12" numFmtId="164" xfId="21">
      <alignment horizontal="right" indent="0" shrinkToFit="false" textRotation="0" vertical="center" wrapText="false"/>
      <protection hidden="false" locked="true"/>
    </xf>
    <xf applyAlignment="true" applyBorder="true" applyFont="true" applyProtection="true" borderId="2" fillId="2" fontId="12" numFmtId="164" xfId="21">
      <alignment horizontal="center" indent="0" shrinkToFit="false" textRotation="0" vertical="center" wrapText="false"/>
      <protection hidden="false" locked="true"/>
    </xf>
    <xf applyAlignment="true" applyBorder="true" applyFont="false" applyProtection="true" borderId="10" fillId="2" fontId="10" numFmtId="164" xfId="20">
      <alignment horizontal="center" indent="0" shrinkToFit="false" textRotation="0" vertical="center" wrapText="false"/>
      <protection hidden="false" locked="true"/>
    </xf>
    <xf applyAlignment="true" applyBorder="true" applyFont="false" applyProtection="true" borderId="1" fillId="3" fontId="11" numFmtId="164" xfId="21">
      <alignment horizontal="center" indent="0" shrinkToFit="false" textRotation="0" vertical="center" wrapText="false"/>
      <protection hidden="false" locked="true"/>
    </xf>
    <xf applyAlignment="true" applyBorder="true" applyFont="true" applyProtection="true" borderId="14" fillId="3" fontId="11" numFmtId="164" xfId="21">
      <alignment horizontal="center" indent="0" shrinkToFit="false" textRotation="0" vertical="center" wrapText="false"/>
      <protection hidden="false" locked="true"/>
    </xf>
    <xf applyAlignment="true" applyBorder="true" applyFont="false" applyProtection="true" borderId="11" fillId="3" fontId="11" numFmtId="164" xfId="21">
      <alignment horizontal="right" indent="0" shrinkToFit="false" textRotation="0" vertical="center" wrapText="false"/>
      <protection hidden="false" locked="true"/>
    </xf>
    <xf applyAlignment="true" applyBorder="true" applyFont="false" applyProtection="true" borderId="15" fillId="3" fontId="11" numFmtId="164" xfId="21">
      <alignment horizontal="right" indent="0" shrinkToFit="false" textRotation="0" vertical="center" wrapText="false"/>
      <protection hidden="false" locked="true"/>
    </xf>
    <xf applyAlignment="true" applyBorder="true" applyFont="false" applyProtection="true" borderId="15" fillId="3" fontId="11" numFmtId="164" xfId="21">
      <alignment horizontal="center" indent="0" shrinkToFit="false" textRotation="0" vertical="center" wrapText="false"/>
      <protection hidden="false" locked="true"/>
    </xf>
    <xf applyAlignment="true" applyBorder="true" applyFont="false" applyProtection="false" borderId="9" fillId="0" fontId="0" numFmtId="164" xfId="0">
      <alignment horizontal="center" indent="0" shrinkToFit="false" textRotation="0" vertical="center" wrapText="false"/>
      <protection hidden="false" locked="true"/>
    </xf>
    <xf applyAlignment="true" applyBorder="true" applyFont="false" applyProtection="false" borderId="11" fillId="0" fontId="0" numFmtId="166" xfId="0">
      <alignment horizontal="center" indent="0" shrinkToFit="false" textRotation="0" vertical="center" wrapText="false"/>
      <protection hidden="false" locked="true"/>
    </xf>
    <xf applyAlignment="true" applyBorder="true" applyFont="false" applyProtection="true" borderId="9" fillId="3" fontId="11" numFmtId="164" xfId="21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0" fontId="6" numFmtId="164" xfId="0">
      <alignment horizontal="center" indent="0" shrinkToFit="false" textRotation="0" vertical="center" wrapText="false"/>
      <protection hidden="false" locked="true"/>
    </xf>
    <xf applyAlignment="true" applyBorder="true" applyFont="false" applyProtection="false" borderId="2" fillId="0" fontId="0" numFmtId="164" xfId="0">
      <alignment horizontal="center" indent="0" shrinkToFit="false" textRotation="0" vertical="center" wrapText="false"/>
      <protection hidden="false" locked="true"/>
    </xf>
    <xf applyAlignment="true" applyBorder="true" applyFont="false" applyProtection="false" borderId="1" fillId="0" fontId="0" numFmtId="166" xfId="0">
      <alignment horizontal="center" indent="0" shrinkToFit="false" textRotation="0" vertical="center" wrapText="false"/>
      <protection hidden="false" locked="true"/>
    </xf>
  </cellXfs>
  <cellStyles count="8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Excel Built-in Good" xfId="20"/>
    <cellStyle builtinId="54" customBuiltin="true" name="Excel Built-in Bad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61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FFC7C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55E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S14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I33" activeCellId="0" pane="topLeft" sqref="I33"/>
    </sheetView>
  </sheetViews>
  <sheetFormatPr defaultRowHeight="15"/>
  <cols>
    <col collapsed="false" hidden="false" max="4" min="1" style="1" width="7"/>
    <col collapsed="false" hidden="false" max="5" min="5" style="1" width="9.50232558139535"/>
    <col collapsed="false" hidden="false" max="6" min="6" style="1" width="8.66511627906977"/>
    <col collapsed="false" hidden="false" max="7" min="7" style="1" width="12.8325581395349"/>
    <col collapsed="false" hidden="false" max="9" min="8" style="1" width="10.1627906976744"/>
    <col collapsed="false" hidden="false" max="10" min="10" style="1" width="13.3302325581395"/>
    <col collapsed="false" hidden="false" max="11" min="11" style="1" width="14.506976744186"/>
    <col collapsed="false" hidden="false" max="12" min="12" style="1" width="6.33488372093023"/>
    <col collapsed="false" hidden="false" max="13" min="13" style="1" width="6.66046511627907"/>
    <col collapsed="false" hidden="false" max="14" min="14" style="1" width="6.33488372093023"/>
    <col collapsed="false" hidden="false" max="16" min="15" style="1" width="6.66046511627907"/>
    <col collapsed="false" hidden="false" max="17" min="17" style="1" width="6.33488372093023"/>
    <col collapsed="false" hidden="false" max="18" min="18" style="1" width="6.66046511627907"/>
    <col collapsed="false" hidden="false" max="19" min="19" style="1" width="6.33488372093023"/>
    <col collapsed="false" hidden="false" max="1025" min="20" style="1" width="10.8279069767442"/>
  </cols>
  <sheetData>
    <row collapsed="false" customFormat="false" customHeight="false" hidden="false" ht="23" outlineLevel="0" r="1">
      <c r="A1" s="2" t="s">
        <v>0</v>
      </c>
      <c r="B1" s="2"/>
      <c r="C1" s="2"/>
      <c r="D1" s="2"/>
      <c r="E1" s="2"/>
      <c r="F1" s="2"/>
      <c r="G1" s="2"/>
      <c r="H1" s="2"/>
    </row>
    <row collapsed="false" customFormat="false" customHeight="true" hidden="false" ht="16" outlineLevel="0" r="2">
      <c r="A2" s="3"/>
      <c r="B2" s="3"/>
      <c r="C2" s="3"/>
      <c r="D2" s="3"/>
      <c r="E2" s="3"/>
      <c r="F2" s="3"/>
      <c r="G2" s="3"/>
      <c r="H2" s="3"/>
    </row>
    <row collapsed="false" customFormat="false" customHeight="false" hidden="false" ht="16" outlineLevel="0" r="3"/>
    <row collapsed="false" customFormat="false" customHeight="true" hidden="false" ht="41" outlineLevel="0" r="4">
      <c r="A4" s="4" t="s">
        <v>1</v>
      </c>
      <c r="B4" s="4"/>
      <c r="C4" s="4"/>
      <c r="D4" s="4"/>
      <c r="E4" s="4"/>
      <c r="F4" s="4"/>
      <c r="G4" s="4"/>
      <c r="H4" s="4"/>
      <c r="I4" s="5" t="s">
        <v>2</v>
      </c>
      <c r="J4" s="5"/>
      <c r="K4" s="5"/>
      <c r="L4" s="6" t="s">
        <v>3</v>
      </c>
      <c r="M4" s="6"/>
      <c r="N4" s="6"/>
      <c r="O4" s="6"/>
      <c r="P4" s="6" t="s">
        <v>4</v>
      </c>
      <c r="Q4" s="6"/>
      <c r="R4" s="6"/>
      <c r="S4" s="6"/>
    </row>
    <row collapsed="false" customFormat="false" customHeight="false" hidden="false" ht="32" outlineLevel="0" r="5">
      <c r="A5" s="7" t="s">
        <v>5</v>
      </c>
      <c r="B5" s="7" t="s">
        <v>6</v>
      </c>
      <c r="C5" s="7" t="s">
        <v>7</v>
      </c>
      <c r="D5" s="7" t="s">
        <v>8</v>
      </c>
      <c r="E5" s="7" t="s">
        <v>9</v>
      </c>
      <c r="F5" s="7" t="s">
        <v>10</v>
      </c>
      <c r="G5" s="7" t="s">
        <v>11</v>
      </c>
      <c r="H5" s="7" t="s">
        <v>12</v>
      </c>
      <c r="I5" s="8" t="s">
        <v>12</v>
      </c>
      <c r="J5" s="9" t="s">
        <v>13</v>
      </c>
      <c r="K5" s="10" t="s">
        <v>14</v>
      </c>
      <c r="L5" s="11" t="s">
        <v>15</v>
      </c>
      <c r="M5" s="11" t="s">
        <v>16</v>
      </c>
      <c r="N5" s="11" t="s">
        <v>15</v>
      </c>
      <c r="O5" s="12" t="s">
        <v>16</v>
      </c>
      <c r="P5" s="12" t="s">
        <v>16</v>
      </c>
      <c r="Q5" s="12" t="s">
        <v>15</v>
      </c>
      <c r="R5" s="12" t="s">
        <v>16</v>
      </c>
      <c r="S5" s="12" t="s">
        <v>15</v>
      </c>
    </row>
    <row collapsed="false" customFormat="false" customHeight="false" hidden="false" ht="15" outlineLevel="0" r="6">
      <c r="A6" s="13" t="n">
        <v>5</v>
      </c>
      <c r="B6" s="13" t="n">
        <v>-0.4</v>
      </c>
      <c r="C6" s="13" t="n">
        <f aca="false">A6+B6</f>
        <v>4.6</v>
      </c>
      <c r="D6" s="13" t="n">
        <f aca="false">C6+0.510999</f>
        <v>5.110999</v>
      </c>
      <c r="E6" s="13" t="n">
        <f aca="false">(C6/A6-1)*100</f>
        <v>-8.00000000000001</v>
      </c>
      <c r="F6" s="13" t="n">
        <f aca="false">SQRT(D6^2-0.510999^2)</f>
        <v>5.08538993588496</v>
      </c>
      <c r="G6" s="13" t="n">
        <f aca="false">0.768*B6/0.4</f>
        <v>-0.768</v>
      </c>
      <c r="H6" s="13" t="n">
        <f aca="false">4.12+G6</f>
        <v>3.352</v>
      </c>
      <c r="I6" s="14" t="n">
        <v>3.352</v>
      </c>
      <c r="J6" s="13" t="n">
        <f aca="false">-164.4*F6/6.79</f>
        <v>-123.127850583135</v>
      </c>
      <c r="K6" s="15" t="n">
        <f aca="false">163.5*F6/6.79</f>
        <v>122.45379300695</v>
      </c>
      <c r="L6" s="16" t="n">
        <v>8457</v>
      </c>
      <c r="M6" s="16" t="n">
        <v>8458</v>
      </c>
      <c r="N6" s="16" t="n">
        <v>8459</v>
      </c>
      <c r="O6" s="16" t="n">
        <v>8460</v>
      </c>
      <c r="P6" s="16" t="n">
        <v>8461</v>
      </c>
      <c r="Q6" s="16" t="n">
        <v>8462</v>
      </c>
      <c r="R6" s="16" t="n">
        <v>8463</v>
      </c>
      <c r="S6" s="16" t="n">
        <v>8464</v>
      </c>
    </row>
    <row collapsed="false" customFormat="false" customHeight="false" hidden="false" ht="15" outlineLevel="0" r="7">
      <c r="A7" s="17" t="n">
        <v>5</v>
      </c>
      <c r="B7" s="17" t="n">
        <v>-0.3</v>
      </c>
      <c r="C7" s="17" t="n">
        <f aca="false">A7+B7</f>
        <v>4.7</v>
      </c>
      <c r="D7" s="17" t="n">
        <f aca="false">C7+0.510999</f>
        <v>5.210999</v>
      </c>
      <c r="E7" s="17" t="n">
        <f aca="false">(C7/A7-1)*100</f>
        <v>-6</v>
      </c>
      <c r="F7" s="17" t="n">
        <f aca="false">SQRT(D7^2-0.510999^2)</f>
        <v>5.18588378196041</v>
      </c>
      <c r="G7" s="18" t="n">
        <f aca="false">0.768*B7/0.4</f>
        <v>-0.576</v>
      </c>
      <c r="H7" s="17" t="n">
        <f aca="false">4.12+G7</f>
        <v>3.544</v>
      </c>
      <c r="I7" s="19" t="n">
        <v>3.544</v>
      </c>
      <c r="J7" s="19" t="n">
        <f aca="false">-164.4*F7/6.79</f>
        <v>-125.561015280455</v>
      </c>
      <c r="K7" s="19" t="n">
        <f aca="false">163.5*F7/6.79</f>
        <v>124.873637459577</v>
      </c>
      <c r="L7" s="20"/>
      <c r="M7" s="20"/>
      <c r="N7" s="20"/>
      <c r="O7" s="20"/>
      <c r="P7" s="20"/>
      <c r="Q7" s="20"/>
      <c r="R7" s="20"/>
      <c r="S7" s="20"/>
    </row>
    <row collapsed="false" customFormat="false" customHeight="false" hidden="false" ht="15" outlineLevel="0" r="8">
      <c r="A8" s="13" t="n">
        <v>5</v>
      </c>
      <c r="B8" s="13" t="n">
        <v>-0.2</v>
      </c>
      <c r="C8" s="13" t="n">
        <f aca="false">A8+B8</f>
        <v>4.8</v>
      </c>
      <c r="D8" s="13" t="n">
        <f aca="false">C8+0.510999</f>
        <v>5.310999</v>
      </c>
      <c r="E8" s="13" t="n">
        <f aca="false">(C8/A8-1)*100</f>
        <v>-4</v>
      </c>
      <c r="F8" s="13" t="n">
        <f aca="false">SQRT(D8^2-0.510999^2)</f>
        <v>5.2863588981453</v>
      </c>
      <c r="G8" s="13" t="n">
        <f aca="false">0.768*B8/0.4</f>
        <v>-0.384</v>
      </c>
      <c r="H8" s="13" t="n">
        <f aca="false">4.12+G8</f>
        <v>3.736</v>
      </c>
      <c r="I8" s="14" t="n">
        <v>3.736</v>
      </c>
      <c r="J8" s="13" t="n">
        <f aca="false">-164.4*F8/6.79</f>
        <v>-127.993726488231</v>
      </c>
      <c r="K8" s="15" t="n">
        <f aca="false">163.5*F8/6.79</f>
        <v>127.293030905266</v>
      </c>
      <c r="L8" s="21" t="n">
        <v>8445</v>
      </c>
      <c r="M8" s="21" t="n">
        <v>8446</v>
      </c>
      <c r="N8" s="21" t="n">
        <v>8447</v>
      </c>
      <c r="O8" s="21" t="n">
        <v>8448</v>
      </c>
      <c r="P8" s="21" t="n">
        <v>8449</v>
      </c>
      <c r="Q8" s="21" t="n">
        <v>8450</v>
      </c>
      <c r="R8" s="21" t="n">
        <v>8451</v>
      </c>
      <c r="S8" s="21" t="n">
        <v>8452</v>
      </c>
    </row>
    <row collapsed="false" customFormat="false" customHeight="false" hidden="false" ht="15" outlineLevel="0" r="9">
      <c r="A9" s="17" t="n">
        <v>5</v>
      </c>
      <c r="B9" s="17" t="n">
        <v>-0.1</v>
      </c>
      <c r="C9" s="17" t="n">
        <f aca="false">A9+B9</f>
        <v>4.9</v>
      </c>
      <c r="D9" s="17" t="n">
        <f aca="false">C9+0.510999</f>
        <v>5.410999</v>
      </c>
      <c r="E9" s="17" t="n">
        <f aca="false">(C9/A9-1)*100</f>
        <v>-1.99999999999999</v>
      </c>
      <c r="F9" s="17" t="n">
        <f aca="false">SQRT(D9^2-0.510999^2)</f>
        <v>5.38681633249176</v>
      </c>
      <c r="G9" s="18" t="n">
        <f aca="false">0.768*B9/0.4</f>
        <v>-0.192</v>
      </c>
      <c r="H9" s="17" t="n">
        <f aca="false">4.12+G9</f>
        <v>3.928</v>
      </c>
      <c r="I9" s="19" t="n">
        <v>3.928</v>
      </c>
      <c r="J9" s="19" t="n">
        <f aca="false">-164.4*F9/6.79</f>
        <v>-130.42600958198</v>
      </c>
      <c r="K9" s="19" t="n">
        <f aca="false">163.5*F9/6.79</f>
        <v>129.711998580619</v>
      </c>
      <c r="L9" s="20"/>
      <c r="M9" s="20"/>
      <c r="N9" s="20"/>
      <c r="O9" s="20"/>
      <c r="P9" s="20"/>
      <c r="Q9" s="20"/>
      <c r="R9" s="20"/>
      <c r="S9" s="20"/>
    </row>
    <row collapsed="false" customFormat="false" customHeight="false" hidden="false" ht="15" outlineLevel="0" r="10">
      <c r="A10" s="13" t="n">
        <v>5</v>
      </c>
      <c r="B10" s="13" t="n">
        <v>0</v>
      </c>
      <c r="C10" s="13" t="n">
        <f aca="false">A10+B10</f>
        <v>5</v>
      </c>
      <c r="D10" s="13" t="n">
        <f aca="false">C10+0.510999</f>
        <v>5.510999</v>
      </c>
      <c r="E10" s="13" t="n">
        <f aca="false">(C10/A10-1)*100</f>
        <v>0</v>
      </c>
      <c r="F10" s="13" t="n">
        <f aca="false">SQRT(D10^2-0.510999^2)</f>
        <v>5.48725705612558</v>
      </c>
      <c r="G10" s="13" t="n">
        <f aca="false">0.768*B10/0.4</f>
        <v>0</v>
      </c>
      <c r="H10" s="13" t="n">
        <f aca="false">4.12+G10</f>
        <v>4.12</v>
      </c>
      <c r="I10" s="14" t="n">
        <v>4.12</v>
      </c>
      <c r="J10" s="13" t="n">
        <f aca="false">-164.4*F10/6.79</f>
        <v>-132.857888074675</v>
      </c>
      <c r="K10" s="15" t="n">
        <f aca="false">163.5*F10/6.79</f>
        <v>132.130563869887</v>
      </c>
      <c r="L10" s="21" t="n">
        <v>8433</v>
      </c>
      <c r="M10" s="21" t="n">
        <v>8434</v>
      </c>
      <c r="N10" s="21" t="n">
        <v>8435</v>
      </c>
      <c r="O10" s="21" t="n">
        <v>8436</v>
      </c>
      <c r="P10" s="21" t="n">
        <v>8437</v>
      </c>
      <c r="Q10" s="21" t="n">
        <v>8438</v>
      </c>
      <c r="R10" s="21" t="n">
        <v>8439</v>
      </c>
      <c r="S10" s="21" t="n">
        <v>8440</v>
      </c>
    </row>
    <row collapsed="false" customFormat="false" customHeight="false" hidden="false" ht="15" outlineLevel="0" r="11">
      <c r="A11" s="17" t="n">
        <v>5</v>
      </c>
      <c r="B11" s="17" t="n">
        <v>0.1</v>
      </c>
      <c r="C11" s="17" t="n">
        <f aca="false">A11+B11</f>
        <v>5.1</v>
      </c>
      <c r="D11" s="17" t="n">
        <f aca="false">C11+0.510999</f>
        <v>5.610999</v>
      </c>
      <c r="E11" s="17" t="n">
        <f aca="false">(C11/A11-1)*100</f>
        <v>2</v>
      </c>
      <c r="F11" s="17" t="n">
        <f aca="false">SQRT(D11^2-0.510999^2)</f>
        <v>5.58768197019122</v>
      </c>
      <c r="G11" s="18" t="n">
        <f aca="false">0.768*B11/0.4</f>
        <v>0.192</v>
      </c>
      <c r="H11" s="17" t="n">
        <f aca="false">4.12+G11</f>
        <v>4.312</v>
      </c>
      <c r="I11" s="19" t="n">
        <v>4.312</v>
      </c>
      <c r="J11" s="19" t="n">
        <f aca="false">-164.4*F11/6.79</f>
        <v>-135.289383784895</v>
      </c>
      <c r="K11" s="19" t="n">
        <f aca="false">163.5*F11/6.79</f>
        <v>134.548748472204</v>
      </c>
      <c r="L11" s="20"/>
      <c r="M11" s="20"/>
      <c r="N11" s="20"/>
      <c r="O11" s="20"/>
      <c r="P11" s="20"/>
      <c r="Q11" s="20"/>
      <c r="R11" s="20"/>
      <c r="S11" s="20"/>
    </row>
    <row collapsed="false" customFormat="false" customHeight="false" hidden="false" ht="15" outlineLevel="0" r="12">
      <c r="A12" s="13" t="n">
        <v>5</v>
      </c>
      <c r="B12" s="13" t="n">
        <v>0.2</v>
      </c>
      <c r="C12" s="13" t="n">
        <f aca="false">A12+B12</f>
        <v>5.2</v>
      </c>
      <c r="D12" s="13" t="n">
        <f aca="false">C12+0.510999</f>
        <v>5.710999</v>
      </c>
      <c r="E12" s="13" t="n">
        <f aca="false">(C12/A12-1)*100</f>
        <v>4</v>
      </c>
      <c r="F12" s="13" t="n">
        <f aca="false">SQRT(D12^2-0.510999^2)</f>
        <v>5.68809191205627</v>
      </c>
      <c r="G12" s="13" t="n">
        <f aca="false">0.768*B12/0.4</f>
        <v>0.384</v>
      </c>
      <c r="H12" s="13" t="n">
        <f aca="false">4.12+G12</f>
        <v>4.504</v>
      </c>
      <c r="I12" s="14" t="n">
        <v>4.504</v>
      </c>
      <c r="J12" s="13" t="n">
        <f aca="false">-164.4*F12/6.79</f>
        <v>-137.720516987047</v>
      </c>
      <c r="K12" s="15" t="n">
        <f aca="false">163.5*F12/6.79</f>
        <v>136.966572550987</v>
      </c>
      <c r="L12" s="21" t="n">
        <v>8466</v>
      </c>
      <c r="M12" s="21" t="n">
        <v>8467</v>
      </c>
      <c r="N12" s="21" t="n">
        <v>8469</v>
      </c>
      <c r="O12" s="21" t="n">
        <v>8470</v>
      </c>
      <c r="P12" s="21" t="n">
        <v>8471</v>
      </c>
      <c r="Q12" s="21" t="n">
        <v>8473</v>
      </c>
      <c r="R12" s="21" t="n">
        <v>8474</v>
      </c>
      <c r="S12" s="21" t="n">
        <v>8475</v>
      </c>
    </row>
    <row collapsed="false" customFormat="false" customHeight="false" hidden="false" ht="15" outlineLevel="0" r="13">
      <c r="A13" s="17" t="n">
        <v>5</v>
      </c>
      <c r="B13" s="17" t="n">
        <v>0.3</v>
      </c>
      <c r="C13" s="17" t="n">
        <f aca="false">A13+B13</f>
        <v>5.3</v>
      </c>
      <c r="D13" s="17" t="n">
        <f aca="false">C13+0.510999</f>
        <v>5.810999</v>
      </c>
      <c r="E13" s="17" t="n">
        <f aca="false">(C13/A13-1)*100</f>
        <v>6.00000000000001</v>
      </c>
      <c r="F13" s="17" t="n">
        <f aca="false">SQRT(D13^2-0.510999^2)</f>
        <v>5.78848766086618</v>
      </c>
      <c r="G13" s="18" t="n">
        <f aca="false">0.768*B13/0.4</f>
        <v>0.576</v>
      </c>
      <c r="H13" s="17" t="n">
        <f aca="false">4.12+G13</f>
        <v>4.696</v>
      </c>
      <c r="I13" s="19" t="n">
        <v>4.696</v>
      </c>
      <c r="J13" s="19" t="n">
        <f aca="false">-164.4*F13/6.79</f>
        <v>-140.151306545862</v>
      </c>
      <c r="K13" s="19" t="n">
        <f aca="false">163.5*F13/6.79</f>
        <v>139.384054867691</v>
      </c>
      <c r="L13" s="20"/>
      <c r="M13" s="20"/>
      <c r="N13" s="20"/>
      <c r="O13" s="20"/>
      <c r="P13" s="20"/>
      <c r="Q13" s="20"/>
      <c r="R13" s="20"/>
      <c r="S13" s="20"/>
    </row>
    <row collapsed="false" customFormat="false" customHeight="false" hidden="false" ht="16" outlineLevel="0" r="14">
      <c r="A14" s="13" t="n">
        <v>5</v>
      </c>
      <c r="B14" s="13" t="n">
        <v>0.4</v>
      </c>
      <c r="C14" s="13" t="n">
        <f aca="false">A14+B14</f>
        <v>5.4</v>
      </c>
      <c r="D14" s="13" t="n">
        <f aca="false">C14+0.510999</f>
        <v>5.910999</v>
      </c>
      <c r="E14" s="13" t="n">
        <f aca="false">(C14/A14-1)*100</f>
        <v>8.00000000000001</v>
      </c>
      <c r="F14" s="13" t="n">
        <f aca="false">SQRT(D14^2-0.510999^2)</f>
        <v>5.88886994252717</v>
      </c>
      <c r="G14" s="13" t="n">
        <f aca="false">0.768*B14/0.4</f>
        <v>0.768</v>
      </c>
      <c r="H14" s="13" t="n">
        <f aca="false">4.12+G14</f>
        <v>4.888</v>
      </c>
      <c r="I14" s="14" t="n">
        <v>4.888</v>
      </c>
      <c r="J14" s="13" t="n">
        <f aca="false">-164.4*F14/6.79</f>
        <v>-142.581770037035</v>
      </c>
      <c r="K14" s="15" t="n">
        <f aca="false">163.5*F14/6.79</f>
        <v>141.801212901796</v>
      </c>
      <c r="L14" s="21" t="n">
        <v>8477</v>
      </c>
      <c r="M14" s="21" t="n">
        <v>8478</v>
      </c>
      <c r="N14" s="21" t="n">
        <v>8479</v>
      </c>
      <c r="O14" s="21" t="n">
        <v>8480</v>
      </c>
      <c r="P14" s="21" t="n">
        <v>8481</v>
      </c>
      <c r="Q14" s="21" t="n">
        <v>8482</v>
      </c>
      <c r="R14" s="21" t="n">
        <v>8483</v>
      </c>
      <c r="S14" s="21" t="n">
        <v>8484</v>
      </c>
    </row>
  </sheetData>
  <mergeCells count="5">
    <mergeCell ref="A1:H1"/>
    <mergeCell ref="A4:H4"/>
    <mergeCell ref="I4:K4"/>
    <mergeCell ref="L4:O4"/>
    <mergeCell ref="P4:S4"/>
  </mergeCells>
  <printOptions headings="false" gridLines="false" gridLinesSet="true" horizontalCentered="false" verticalCentered="false"/>
  <pageMargins left="0.75" right="0.75" top="1" bottom="1" header="0.511805555555555" footer="0.511805555555555"/>
  <pageSetup blackAndWhite="false" cellComments="none" copies="1" draft="false" firstPageNumber="0" fitToHeight="1" fitToWidth="1" horizontalDpi="300" orientation="landscape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O25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25" zoomScaleNormal="125" zoomScalePageLayoutView="100">
      <selection activeCell="L24" activeCellId="0" pane="topLeft" sqref="L24"/>
    </sheetView>
  </sheetViews>
  <sheetFormatPr defaultRowHeight="15"/>
  <cols>
    <col collapsed="false" hidden="false" max="1" min="1" style="22" width="2.33023255813953"/>
    <col collapsed="false" hidden="false" max="2" min="2" style="22" width="10.8279069767442"/>
    <col collapsed="false" hidden="false" max="3" min="3" style="22" width="10"/>
    <col collapsed="false" hidden="false" max="4" min="4" style="22" width="7.66046511627907"/>
    <col collapsed="false" hidden="false" max="5" min="5" style="22" width="10.5023255813953"/>
    <col collapsed="false" hidden="false" max="6" min="6" style="22" width="8.83720930232558"/>
    <col collapsed="false" hidden="false" max="7" min="7" style="22" width="10.6651162790698"/>
    <col collapsed="false" hidden="false" max="8" min="8" style="22" width="8"/>
    <col collapsed="false" hidden="false" max="9" min="9" style="22" width="10.8279069767442"/>
    <col collapsed="false" hidden="false" max="10" min="10" style="22" width="9.50232558139535"/>
    <col collapsed="false" hidden="false" max="11" min="11" style="22" width="9"/>
    <col collapsed="false" hidden="false" max="12" min="12" style="22" width="8.49767441860465"/>
    <col collapsed="false" hidden="false" max="13" min="13" style="22" width="8.32558139534884"/>
    <col collapsed="false" hidden="false" max="14" min="14" style="22" width="9"/>
    <col collapsed="false" hidden="false" max="15" min="15" style="22" width="9.33023255813954"/>
    <col collapsed="false" hidden="false" max="1025" min="16" style="22" width="10.8279069767442"/>
  </cols>
  <sheetData>
    <row collapsed="false" customFormat="false" customHeight="false" hidden="false" ht="15" outlineLevel="0" r="1">
      <c r="B1" s="23" t="s">
        <v>17</v>
      </c>
      <c r="C1" s="23"/>
      <c r="D1" s="23"/>
      <c r="E1" s="23"/>
      <c r="F1" s="24"/>
    </row>
    <row collapsed="false" customFormat="false" customHeight="false" hidden="false" ht="15" outlineLevel="0" r="2">
      <c r="B2" s="23"/>
      <c r="C2" s="23"/>
      <c r="D2" s="23"/>
      <c r="E2" s="23"/>
      <c r="F2" s="24"/>
    </row>
    <row collapsed="false" customFormat="false" customHeight="false" hidden="false" ht="16" outlineLevel="0" r="3"/>
    <row collapsed="false" customFormat="false" customHeight="true" hidden="false" ht="36" outlineLevel="0" r="4">
      <c r="B4" s="25" t="s">
        <v>18</v>
      </c>
      <c r="C4" s="26" t="s">
        <v>19</v>
      </c>
      <c r="D4" s="4" t="s">
        <v>20</v>
      </c>
      <c r="E4" s="5" t="s">
        <v>21</v>
      </c>
      <c r="F4" s="5" t="s">
        <v>22</v>
      </c>
      <c r="G4" s="6" t="s">
        <v>23</v>
      </c>
      <c r="H4" s="4" t="s">
        <v>24</v>
      </c>
      <c r="I4" s="6" t="s">
        <v>25</v>
      </c>
      <c r="J4" s="6" t="s">
        <v>26</v>
      </c>
      <c r="K4" s="6"/>
      <c r="L4" s="6"/>
      <c r="M4" s="6"/>
      <c r="N4" s="27" t="s">
        <v>27</v>
      </c>
      <c r="O4" s="27"/>
    </row>
    <row collapsed="false" customFormat="false" customHeight="false" hidden="false" ht="19" outlineLevel="0" r="5">
      <c r="B5" s="25"/>
      <c r="C5" s="28" t="s">
        <v>28</v>
      </c>
      <c r="D5" s="29" t="s">
        <v>28</v>
      </c>
      <c r="E5" s="30" t="s">
        <v>29</v>
      </c>
      <c r="F5" s="30" t="s">
        <v>30</v>
      </c>
      <c r="G5" s="29" t="s">
        <v>31</v>
      </c>
      <c r="H5" s="29" t="s">
        <v>28</v>
      </c>
      <c r="I5" s="29" t="s">
        <v>32</v>
      </c>
      <c r="J5" s="29" t="s">
        <v>16</v>
      </c>
      <c r="K5" s="29" t="s">
        <v>15</v>
      </c>
      <c r="L5" s="29" t="s">
        <v>16</v>
      </c>
      <c r="M5" s="29" t="s">
        <v>15</v>
      </c>
      <c r="N5" s="28" t="s">
        <v>15</v>
      </c>
      <c r="O5" s="29" t="s">
        <v>16</v>
      </c>
    </row>
    <row collapsed="false" customFormat="false" customHeight="false" hidden="false" ht="14.7" outlineLevel="0" r="6">
      <c r="B6" s="31" t="s">
        <v>33</v>
      </c>
      <c r="C6" s="32" t="n">
        <v>1</v>
      </c>
      <c r="D6" s="33" t="n">
        <v>15</v>
      </c>
      <c r="E6" s="34" t="n">
        <v>1000</v>
      </c>
      <c r="F6" s="35" t="n">
        <v>1</v>
      </c>
      <c r="G6" s="21" t="n">
        <v>10</v>
      </c>
      <c r="H6" s="21" t="n">
        <v>4</v>
      </c>
      <c r="I6" s="36" t="n">
        <f aca="false">G6*H6/60</f>
        <v>0.666666666666667</v>
      </c>
      <c r="J6" s="37" t="s">
        <v>34</v>
      </c>
      <c r="K6" s="37"/>
      <c r="L6" s="37"/>
      <c r="M6" s="37"/>
      <c r="N6" s="37" t="s">
        <v>34</v>
      </c>
      <c r="O6" s="37"/>
    </row>
    <row collapsed="false" customFormat="false" customHeight="false" hidden="false" ht="15" outlineLevel="0" r="7">
      <c r="B7" s="38" t="s">
        <v>33</v>
      </c>
      <c r="C7" s="32" t="n">
        <v>2</v>
      </c>
      <c r="D7" s="33" t="n">
        <v>2</v>
      </c>
      <c r="E7" s="34" t="n">
        <v>625</v>
      </c>
      <c r="F7" s="35" t="n">
        <v>1</v>
      </c>
      <c r="G7" s="21" t="n">
        <v>30</v>
      </c>
      <c r="H7" s="21" t="n">
        <v>4</v>
      </c>
      <c r="I7" s="39" t="n">
        <f aca="false">G7*H7/60</f>
        <v>2</v>
      </c>
      <c r="J7" s="21" t="n">
        <v>8491</v>
      </c>
      <c r="K7" s="21" t="n">
        <v>8492</v>
      </c>
      <c r="L7" s="21" t="n">
        <v>8493</v>
      </c>
      <c r="M7" s="21" t="n">
        <v>8494</v>
      </c>
      <c r="N7" s="40"/>
      <c r="O7" s="41"/>
    </row>
    <row collapsed="false" customFormat="false" customHeight="false" hidden="false" ht="15" outlineLevel="0" r="8">
      <c r="B8" s="38" t="s">
        <v>33</v>
      </c>
      <c r="C8" s="32" t="s">
        <v>35</v>
      </c>
      <c r="D8" s="33" t="n">
        <v>15</v>
      </c>
      <c r="E8" s="34" t="n">
        <v>1000</v>
      </c>
      <c r="F8" s="35" t="n">
        <v>1</v>
      </c>
      <c r="G8" s="21" t="n">
        <v>10</v>
      </c>
      <c r="H8" s="21" t="n">
        <v>2</v>
      </c>
      <c r="I8" s="39" t="n">
        <f aca="false">G8*H8/60</f>
        <v>0.333333333333333</v>
      </c>
      <c r="J8" s="41"/>
      <c r="K8" s="41"/>
      <c r="L8" s="41"/>
      <c r="M8" s="41"/>
      <c r="N8" s="32" t="n">
        <v>8495</v>
      </c>
      <c r="O8" s="21" t="n">
        <v>8496</v>
      </c>
    </row>
    <row collapsed="false" customFormat="false" customHeight="false" hidden="false" ht="15" outlineLevel="0" r="9">
      <c r="B9" s="38" t="s">
        <v>33</v>
      </c>
      <c r="C9" s="32" t="n">
        <v>3</v>
      </c>
      <c r="D9" s="33" t="n">
        <v>13</v>
      </c>
      <c r="E9" s="34" t="n">
        <v>50</v>
      </c>
      <c r="F9" s="35" t="n">
        <v>3</v>
      </c>
      <c r="G9" s="21" t="n">
        <v>60</v>
      </c>
      <c r="H9" s="21" t="n">
        <v>4</v>
      </c>
      <c r="I9" s="39" t="n">
        <f aca="false">G9*H9/60</f>
        <v>4</v>
      </c>
      <c r="J9" s="21" t="n">
        <v>8497</v>
      </c>
      <c r="K9" s="21" t="n">
        <v>8498</v>
      </c>
      <c r="L9" s="21" t="n">
        <v>8501</v>
      </c>
      <c r="M9" s="21" t="n">
        <v>8502</v>
      </c>
      <c r="N9" s="42"/>
      <c r="O9" s="41"/>
    </row>
    <row collapsed="false" customFormat="false" customHeight="false" hidden="false" ht="15" outlineLevel="0" r="10">
      <c r="B10" s="38" t="s">
        <v>33</v>
      </c>
      <c r="C10" s="32" t="s">
        <v>35</v>
      </c>
      <c r="D10" s="43" t="n">
        <v>15</v>
      </c>
      <c r="E10" s="44" t="n">
        <v>1000</v>
      </c>
      <c r="F10" s="45" t="n">
        <v>1</v>
      </c>
      <c r="G10" s="21" t="n">
        <v>10</v>
      </c>
      <c r="H10" s="21" t="n">
        <v>2</v>
      </c>
      <c r="I10" s="39" t="n">
        <f aca="false">G10*H10/60</f>
        <v>0.333333333333333</v>
      </c>
      <c r="J10" s="41"/>
      <c r="K10" s="41"/>
      <c r="L10" s="41"/>
      <c r="M10" s="41"/>
      <c r="N10" s="32" t="n">
        <v>8503</v>
      </c>
      <c r="O10" s="21" t="n">
        <v>8504</v>
      </c>
    </row>
    <row collapsed="false" customFormat="false" customHeight="false" hidden="false" ht="15" outlineLevel="0" r="11">
      <c r="B11" s="38" t="s">
        <v>33</v>
      </c>
      <c r="C11" s="32" t="n">
        <v>4</v>
      </c>
      <c r="D11" s="33" t="n">
        <v>14</v>
      </c>
      <c r="E11" s="34" t="n">
        <v>350</v>
      </c>
      <c r="F11" s="35" t="n">
        <v>1</v>
      </c>
      <c r="G11" s="21" t="n">
        <v>30</v>
      </c>
      <c r="H11" s="21" t="n">
        <v>4</v>
      </c>
      <c r="I11" s="39" t="n">
        <f aca="false">G11*H11/60</f>
        <v>2</v>
      </c>
      <c r="J11" s="21" t="n">
        <v>8506</v>
      </c>
      <c r="K11" s="21" t="n">
        <v>8507</v>
      </c>
      <c r="L11" s="21" t="n">
        <v>8508</v>
      </c>
      <c r="M11" s="21" t="n">
        <v>8509</v>
      </c>
      <c r="N11" s="42"/>
      <c r="O11" s="41"/>
    </row>
    <row collapsed="false" customFormat="false" customHeight="false" hidden="false" ht="15" outlineLevel="0" r="12">
      <c r="B12" s="38" t="s">
        <v>33</v>
      </c>
      <c r="C12" s="32" t="s">
        <v>35</v>
      </c>
      <c r="D12" s="43" t="n">
        <v>15</v>
      </c>
      <c r="E12" s="44" t="n">
        <v>1000</v>
      </c>
      <c r="F12" s="45" t="n">
        <v>1</v>
      </c>
      <c r="G12" s="21" t="n">
        <v>10</v>
      </c>
      <c r="H12" s="21" t="n">
        <v>2</v>
      </c>
      <c r="I12" s="39" t="n">
        <f aca="false">G12*H12/60</f>
        <v>0.333333333333333</v>
      </c>
      <c r="J12" s="41"/>
      <c r="K12" s="41"/>
      <c r="L12" s="41"/>
      <c r="M12" s="41"/>
      <c r="N12" s="32" t="n">
        <v>8510</v>
      </c>
      <c r="O12" s="21" t="n">
        <v>8511</v>
      </c>
    </row>
    <row collapsed="false" customFormat="false" customHeight="false" hidden="false" ht="15" outlineLevel="0" r="13">
      <c r="B13" s="38" t="s">
        <v>33</v>
      </c>
      <c r="C13" s="32" t="n">
        <v>5</v>
      </c>
      <c r="D13" s="33" t="n">
        <v>3</v>
      </c>
      <c r="E13" s="34" t="n">
        <v>870</v>
      </c>
      <c r="F13" s="35" t="n">
        <v>1</v>
      </c>
      <c r="G13" s="21" t="n">
        <v>15</v>
      </c>
      <c r="H13" s="21" t="n">
        <v>4</v>
      </c>
      <c r="I13" s="39" t="n">
        <f aca="false">G13*H13/60</f>
        <v>1</v>
      </c>
      <c r="J13" s="21" t="n">
        <v>8512</v>
      </c>
      <c r="K13" s="21" t="n">
        <v>8513</v>
      </c>
      <c r="L13" s="21" t="n">
        <v>8514</v>
      </c>
      <c r="M13" s="21" t="n">
        <v>8515</v>
      </c>
      <c r="N13" s="42"/>
      <c r="O13" s="41"/>
    </row>
    <row collapsed="false" customFormat="false" customHeight="false" hidden="false" ht="15" outlineLevel="0" r="14">
      <c r="B14" s="38" t="s">
        <v>33</v>
      </c>
      <c r="C14" s="32" t="s">
        <v>35</v>
      </c>
      <c r="D14" s="43" t="n">
        <v>15</v>
      </c>
      <c r="E14" s="44" t="n">
        <v>1000</v>
      </c>
      <c r="F14" s="45" t="n">
        <v>1</v>
      </c>
      <c r="G14" s="21" t="n">
        <v>10</v>
      </c>
      <c r="H14" s="21" t="n">
        <v>2</v>
      </c>
      <c r="I14" s="39" t="n">
        <f aca="false">G14*H14/60</f>
        <v>0.333333333333333</v>
      </c>
      <c r="J14" s="41"/>
      <c r="K14" s="41"/>
      <c r="L14" s="41"/>
      <c r="M14" s="41"/>
      <c r="N14" s="32" t="n">
        <v>8516</v>
      </c>
      <c r="O14" s="21" t="n">
        <v>8517</v>
      </c>
    </row>
    <row collapsed="false" customFormat="false" customHeight="false" hidden="false" ht="15" outlineLevel="0" r="15">
      <c r="B15" s="38" t="s">
        <v>33</v>
      </c>
      <c r="C15" s="32" t="n">
        <v>6</v>
      </c>
      <c r="D15" s="33" t="n">
        <v>1</v>
      </c>
      <c r="E15" s="34" t="n">
        <v>225</v>
      </c>
      <c r="F15" s="35" t="n">
        <v>1</v>
      </c>
      <c r="G15" s="21" t="n">
        <v>40</v>
      </c>
      <c r="H15" s="21" t="n">
        <v>4</v>
      </c>
      <c r="I15" s="39" t="n">
        <f aca="false">G15*H15/60</f>
        <v>2.66666666666667</v>
      </c>
      <c r="J15" s="21" t="n">
        <v>8518</v>
      </c>
      <c r="K15" s="21" t="n">
        <v>8519</v>
      </c>
      <c r="L15" s="21" t="n">
        <v>8520</v>
      </c>
      <c r="M15" s="21" t="n">
        <v>8521</v>
      </c>
      <c r="N15" s="42"/>
      <c r="O15" s="41"/>
    </row>
    <row collapsed="false" customFormat="false" customHeight="false" hidden="false" ht="15" outlineLevel="0" r="16">
      <c r="B16" s="46" t="s">
        <v>33</v>
      </c>
      <c r="C16" s="32" t="s">
        <v>35</v>
      </c>
      <c r="D16" s="43" t="n">
        <v>15</v>
      </c>
      <c r="E16" s="44" t="n">
        <v>1000</v>
      </c>
      <c r="F16" s="45" t="n">
        <v>1</v>
      </c>
      <c r="G16" s="21" t="n">
        <v>10</v>
      </c>
      <c r="H16" s="21" t="n">
        <v>2</v>
      </c>
      <c r="I16" s="39" t="n">
        <f aca="false">G16*H16/60</f>
        <v>0.333333333333333</v>
      </c>
      <c r="J16" s="41"/>
      <c r="K16" s="41"/>
      <c r="L16" s="41"/>
      <c r="M16" s="41"/>
      <c r="N16" s="32" t="n">
        <v>8522</v>
      </c>
      <c r="O16" s="21" t="n">
        <v>8523</v>
      </c>
    </row>
    <row collapsed="false" customFormat="false" customHeight="false" hidden="false" ht="15" outlineLevel="0" r="17">
      <c r="B17" s="38" t="s">
        <v>33</v>
      </c>
      <c r="C17" s="32" t="n">
        <v>7</v>
      </c>
      <c r="D17" s="33" t="n">
        <v>4</v>
      </c>
      <c r="E17" s="34" t="n">
        <v>750</v>
      </c>
      <c r="F17" s="35" t="n">
        <v>1</v>
      </c>
      <c r="G17" s="21" t="n">
        <v>15</v>
      </c>
      <c r="H17" s="21" t="n">
        <v>4</v>
      </c>
      <c r="I17" s="39" t="n">
        <f aca="false">G17*H17/60</f>
        <v>1</v>
      </c>
      <c r="J17" s="21" t="n">
        <v>8524</v>
      </c>
      <c r="K17" s="21" t="n">
        <v>8525</v>
      </c>
      <c r="L17" s="21" t="n">
        <v>8526</v>
      </c>
      <c r="M17" s="21" t="n">
        <v>8527</v>
      </c>
      <c r="N17" s="42"/>
      <c r="O17" s="41"/>
    </row>
    <row collapsed="false" customFormat="false" customHeight="false" hidden="false" ht="16" outlineLevel="0" r="18">
      <c r="B18" s="47" t="s">
        <v>33</v>
      </c>
      <c r="C18" s="48" t="s">
        <v>35</v>
      </c>
      <c r="D18" s="43" t="n">
        <v>15</v>
      </c>
      <c r="E18" s="44" t="n">
        <v>1000</v>
      </c>
      <c r="F18" s="45" t="n">
        <v>1</v>
      </c>
      <c r="G18" s="21" t="n">
        <v>10</v>
      </c>
      <c r="H18" s="21" t="n">
        <v>2</v>
      </c>
      <c r="I18" s="39" t="n">
        <f aca="false">G18*H18/60</f>
        <v>0.333333333333333</v>
      </c>
      <c r="J18" s="41"/>
      <c r="K18" s="41"/>
      <c r="L18" s="41"/>
      <c r="M18" s="41"/>
      <c r="N18" s="48" t="n">
        <v>8528</v>
      </c>
      <c r="O18" s="21" t="n">
        <v>8529</v>
      </c>
    </row>
    <row collapsed="false" customFormat="false" customHeight="false" hidden="false" ht="14.7" outlineLevel="0" r="19">
      <c r="B19" s="31" t="s">
        <v>33</v>
      </c>
      <c r="C19" s="49" t="n">
        <v>8</v>
      </c>
      <c r="D19" s="50" t="n">
        <v>5</v>
      </c>
      <c r="E19" s="51" t="n">
        <v>500</v>
      </c>
      <c r="F19" s="52" t="n">
        <v>1</v>
      </c>
      <c r="G19" s="53" t="n">
        <v>25</v>
      </c>
      <c r="H19" s="53" t="n">
        <v>4</v>
      </c>
      <c r="I19" s="54" t="n">
        <f aca="false">G19*H19/60</f>
        <v>1.66666666666667</v>
      </c>
      <c r="J19" s="55" t="n">
        <v>8530</v>
      </c>
      <c r="K19" s="56" t="n">
        <v>8531</v>
      </c>
      <c r="L19" s="56" t="n">
        <v>8532</v>
      </c>
      <c r="M19" s="21" t="n">
        <v>8533</v>
      </c>
      <c r="N19" s="57"/>
      <c r="O19" s="58"/>
    </row>
    <row collapsed="false" customFormat="false" customHeight="false" hidden="false" ht="14.7" outlineLevel="0" r="20">
      <c r="B20" s="38" t="s">
        <v>33</v>
      </c>
      <c r="C20" s="59" t="s">
        <v>35</v>
      </c>
      <c r="D20" s="50" t="n">
        <v>15</v>
      </c>
      <c r="E20" s="51" t="n">
        <v>1000</v>
      </c>
      <c r="F20" s="52" t="n">
        <v>1</v>
      </c>
      <c r="G20" s="60" t="n">
        <v>10</v>
      </c>
      <c r="H20" s="60" t="n">
        <v>2</v>
      </c>
      <c r="I20" s="54" t="n">
        <f aca="false">G20*H20/60</f>
        <v>0.333333333333333</v>
      </c>
      <c r="J20" s="41"/>
      <c r="K20" s="41"/>
      <c r="L20" s="41"/>
      <c r="M20" s="41"/>
      <c r="N20" s="61" t="n">
        <v>8534</v>
      </c>
      <c r="O20" s="21" t="n">
        <v>8535</v>
      </c>
    </row>
    <row collapsed="false" customFormat="false" customHeight="false" hidden="false" ht="14.7" outlineLevel="0" r="21">
      <c r="B21" s="38" t="s">
        <v>33</v>
      </c>
      <c r="C21" s="59" t="n">
        <v>9</v>
      </c>
      <c r="D21" s="62" t="n">
        <v>12</v>
      </c>
      <c r="E21" s="63" t="n">
        <v>50</v>
      </c>
      <c r="F21" s="64" t="n">
        <v>3</v>
      </c>
      <c r="G21" s="60" t="n">
        <v>60</v>
      </c>
      <c r="H21" s="60" t="n">
        <v>4</v>
      </c>
      <c r="I21" s="54" t="n">
        <f aca="false">G21*H21/60</f>
        <v>4</v>
      </c>
      <c r="J21" s="21" t="n">
        <v>8536</v>
      </c>
      <c r="K21" s="65" t="n">
        <v>8537</v>
      </c>
      <c r="L21" s="65" t="n">
        <v>8538</v>
      </c>
      <c r="M21" s="21" t="n">
        <v>8539</v>
      </c>
      <c r="N21" s="42"/>
      <c r="O21" s="41"/>
    </row>
    <row collapsed="false" customFormat="false" customHeight="false" hidden="false" ht="14.7" outlineLevel="0" r="22">
      <c r="B22" s="38" t="s">
        <v>33</v>
      </c>
      <c r="C22" s="59" t="s">
        <v>35</v>
      </c>
      <c r="D22" s="50" t="n">
        <v>15</v>
      </c>
      <c r="E22" s="51" t="n">
        <v>1000</v>
      </c>
      <c r="F22" s="52" t="n">
        <v>1</v>
      </c>
      <c r="G22" s="60" t="n">
        <v>10</v>
      </c>
      <c r="H22" s="60" t="n">
        <v>2</v>
      </c>
      <c r="I22" s="54" t="n">
        <f aca="false">G22*H22/60</f>
        <v>0.333333333333333</v>
      </c>
      <c r="J22" s="41"/>
      <c r="K22" s="41"/>
      <c r="L22" s="41"/>
      <c r="M22" s="41"/>
      <c r="N22" s="61" t="n">
        <v>8540</v>
      </c>
      <c r="O22" s="21" t="n">
        <v>8541</v>
      </c>
    </row>
    <row collapsed="false" customFormat="false" customHeight="false" hidden="false" ht="14.7" outlineLevel="0" r="23">
      <c r="B23" s="38"/>
      <c r="C23" s="59" t="n">
        <v>10</v>
      </c>
      <c r="D23" s="62" t="n">
        <v>8</v>
      </c>
      <c r="E23" s="63" t="n">
        <v>350</v>
      </c>
      <c r="F23" s="64" t="n">
        <v>1</v>
      </c>
      <c r="G23" s="60" t="n">
        <v>30</v>
      </c>
      <c r="H23" s="60" t="n">
        <v>4</v>
      </c>
      <c r="I23" s="54" t="n">
        <f aca="false">G23*H23/60</f>
        <v>2</v>
      </c>
      <c r="J23" s="21" t="n">
        <v>8542</v>
      </c>
      <c r="K23" s="65" t="n">
        <v>8543</v>
      </c>
      <c r="L23" s="65" t="n">
        <v>8544</v>
      </c>
      <c r="M23" s="66"/>
      <c r="N23" s="42"/>
      <c r="O23" s="41"/>
    </row>
    <row collapsed="false" customFormat="false" customHeight="false" hidden="false" ht="16" outlineLevel="0" r="24">
      <c r="B24" s="38"/>
      <c r="C24" s="67" t="s">
        <v>35</v>
      </c>
      <c r="D24" s="68" t="n">
        <v>15</v>
      </c>
      <c r="E24" s="69" t="n">
        <v>1000</v>
      </c>
      <c r="F24" s="70" t="n">
        <v>1</v>
      </c>
      <c r="G24" s="71" t="n">
        <v>10</v>
      </c>
      <c r="H24" s="71" t="n">
        <v>2</v>
      </c>
      <c r="I24" s="72" t="n">
        <f aca="false">G24*H24/60</f>
        <v>0.333333333333333</v>
      </c>
      <c r="J24" s="71"/>
      <c r="K24" s="71"/>
      <c r="L24" s="71"/>
      <c r="M24" s="71"/>
      <c r="N24" s="67"/>
      <c r="O24" s="73"/>
    </row>
    <row collapsed="false" customFormat="false" customHeight="false" hidden="false" ht="16" outlineLevel="0" r="25">
      <c r="B25" s="74" t="s">
        <v>36</v>
      </c>
      <c r="C25" s="42"/>
      <c r="D25" s="41"/>
      <c r="E25" s="41"/>
      <c r="F25" s="75"/>
      <c r="G25" s="41"/>
      <c r="H25" s="41" t="n">
        <f aca="false">SUM(H6:H24)</f>
        <v>58</v>
      </c>
      <c r="I25" s="76" t="n">
        <f aca="false">SUM(I6:I24)</f>
        <v>24</v>
      </c>
      <c r="J25" s="41"/>
      <c r="K25" s="41"/>
      <c r="L25" s="41"/>
      <c r="M25" s="41"/>
      <c r="N25" s="42"/>
      <c r="O25" s="41"/>
    </row>
  </sheetData>
  <mergeCells count="6">
    <mergeCell ref="B1:E2"/>
    <mergeCell ref="B4:B5"/>
    <mergeCell ref="J4:M4"/>
    <mergeCell ref="N4:O4"/>
    <mergeCell ref="J6:M6"/>
    <mergeCell ref="N6:O6"/>
  </mergeCells>
  <printOptions headings="false" gridLines="false" gridLinesSet="true" horizontalCentered="false" verticalCentered="false"/>
  <pageMargins left="0.75" right="0.75" top="1" bottom="1" header="0.511805555555555" footer="0.511805555555555"/>
  <pageSetup blackAndWhite="false" cellComments="none" copies="1" draft="false" firstPageNumber="0" fitToHeight="1" fitToWidth="1" horizontalDpi="300" orientation="landscape" pageOrder="downThenOver" paperSize="1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LibreOffice/4.0.4.2$Linux_x86 LibreOffice_project/400m0$Build-2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2015-10-24T15:33:23.00Z</dcterms:created>
  <dc:creator>Joe Grames</dc:creator>
  <cp:lastModifiedBy>Joe Grames</cp:lastModifiedBy>
  <cp:lastPrinted>2015-10-25T17:55:59.00Z</cp:lastPrinted>
  <dcterms:modified xsi:type="dcterms:W3CDTF">2015-10-25T19:10:45.00Z</dcterms:modified>
  <cp:revision>0</cp:revision>
</cp:coreProperties>
</file>