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chgarcia/Documents/CEBAF/Wien Filter high voltage for &gt;200 keV beam/Rebuild for 200 keV beam ops/CEBAF Wiens rebuild/Horizontal Wien filter/H-Wien assembled horizontally with 15 mm gap using 14 mm Inconel frames/"/>
    </mc:Choice>
  </mc:AlternateContent>
  <xr:revisionPtr revIDLastSave="0" documentId="13_ncr:1_{0800E799-C0D0-584F-9E37-EC9E7BFE8DF4}" xr6:coauthVersionLast="36" xr6:coauthVersionMax="36" xr10:uidLastSave="{00000000-0000-0000-0000-000000000000}"/>
  <bookViews>
    <workbookView xWindow="0" yWindow="460" windowWidth="30560" windowHeight="20120" xr2:uid="{00000000-000D-0000-FFFF-FFFF00000000}"/>
  </bookViews>
  <sheets>
    <sheet name="Sheet1" sheetId="1" r:id="rId1"/>
    <sheet name="Sheet2" sheetId="2" r:id="rId2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7" i="1"/>
  <c r="D28" i="1"/>
  <c r="D29" i="1"/>
  <c r="D25" i="1"/>
  <c r="B29" i="1"/>
  <c r="B28" i="1"/>
  <c r="B27" i="1"/>
  <c r="B26" i="1"/>
  <c r="B25" i="1"/>
  <c r="C26" i="1"/>
  <c r="C27" i="1"/>
  <c r="C28" i="1"/>
  <c r="C29" i="1"/>
  <c r="C25" i="1"/>
  <c r="R17" i="1" l="1"/>
  <c r="R15" i="1"/>
  <c r="R10" i="1"/>
  <c r="R8" i="1"/>
  <c r="L19" i="1"/>
  <c r="L12" i="1"/>
  <c r="Y20" i="1"/>
  <c r="Y21" i="1"/>
  <c r="Y22" i="1"/>
  <c r="Y23" i="1"/>
  <c r="Y24" i="1"/>
  <c r="Y25" i="1"/>
  <c r="Y26" i="1"/>
  <c r="Y27" i="1"/>
  <c r="Y28" i="1"/>
  <c r="Y19" i="1"/>
  <c r="G19" i="1"/>
  <c r="R19" i="1" s="1"/>
  <c r="G12" i="1"/>
  <c r="R12" i="1" s="1"/>
  <c r="Y8" i="1"/>
  <c r="Y9" i="1"/>
  <c r="Y10" i="1"/>
  <c r="Y11" i="1"/>
  <c r="Y12" i="1"/>
  <c r="Y13" i="1"/>
  <c r="Y14" i="1"/>
  <c r="Y15" i="1"/>
  <c r="Y16" i="1"/>
  <c r="Y7" i="1"/>
  <c r="H14" i="2" l="1"/>
  <c r="H7" i="2"/>
  <c r="C14" i="2"/>
  <c r="C7" i="2"/>
</calcChain>
</file>

<file path=xl/sharedStrings.xml><?xml version="1.0" encoding="utf-8"?>
<sst xmlns="http://schemas.openxmlformats.org/spreadsheetml/2006/main" count="123" uniqueCount="59">
  <si>
    <t>VALUES IN MM AND DEGREES</t>
  </si>
  <si>
    <t>X (mm)</t>
  </si>
  <si>
    <t>Y (mm)</t>
  </si>
  <si>
    <t>Z (mm)</t>
  </si>
  <si>
    <t>DS_FLANGE</t>
  </si>
  <si>
    <t>US_FLANGE</t>
  </si>
  <si>
    <t>RZ FROM X (Roll)</t>
  </si>
  <si>
    <t>MIN</t>
  </si>
  <si>
    <t>AVG</t>
  </si>
  <si>
    <t>MAX</t>
  </si>
  <si>
    <t>*** These distances are based on best-fit plane</t>
  </si>
  <si>
    <t>AVG.</t>
  </si>
  <si>
    <t>RY FROM Z (Yaw)</t>
  </si>
  <si>
    <t>Max. US Dist.=</t>
  </si>
  <si>
    <t>Min. US Dist.=</t>
  </si>
  <si>
    <t>Avg. US Dist.=</t>
  </si>
  <si>
    <t>Min. DS Dist.=</t>
  </si>
  <si>
    <t>Max. DS Dist.=</t>
  </si>
  <si>
    <t>Avg. DS Dist.=</t>
  </si>
  <si>
    <t>DS_PLATE_APERTURE</t>
  </si>
  <si>
    <t>US_PLATE_APERTURE</t>
  </si>
  <si>
    <t>RX FROM Y (PITCH)</t>
  </si>
  <si>
    <t>TOP PLANE</t>
  </si>
  <si>
    <t>BOTTOM PLANE</t>
  </si>
  <si>
    <t>p1 US</t>
  </si>
  <si>
    <t>p2 US</t>
  </si>
  <si>
    <t>p3 US</t>
  </si>
  <si>
    <t>p4 US</t>
  </si>
  <si>
    <t>p5 US</t>
  </si>
  <si>
    <t>p6 DS</t>
  </si>
  <si>
    <t>p7 DS</t>
  </si>
  <si>
    <t>p8 DS</t>
  </si>
  <si>
    <t>p9 DS</t>
  </si>
  <si>
    <t>p10 DS</t>
  </si>
  <si>
    <t>DISTANCE BETWEEN ELECTRODES</t>
  </si>
  <si>
    <t>Coordinate System :  The Z axis (primary) is defined by a line constructed between the upstream and downstream apertures.  Roll is controlled by the magnet steel.  The origin is defined by the center of the constructed Z axis.</t>
  </si>
  <si>
    <t xml:space="preserve"> BL Electrode</t>
  </si>
  <si>
    <t>BR Electrode</t>
  </si>
  <si>
    <t>BL</t>
  </si>
  <si>
    <t>BR</t>
  </si>
  <si>
    <t>bl</t>
  </si>
  <si>
    <t>uncompensated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</si>
  <si>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</si>
  <si>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</si>
  <si>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</si>
  <si>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</si>
  <si>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</si>
  <si>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</si>
  <si>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</si>
  <si>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</si>
  <si>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</si>
  <si>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</si>
  <si>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compensated</t>
  </si>
  <si>
    <t xml:space="preserve">BL </t>
  </si>
  <si>
    <t>ROTATIONS</t>
  </si>
  <si>
    <t>Electrode gap US</t>
  </si>
  <si>
    <t>Electrode gap DS</t>
  </si>
  <si>
    <t>Horizontal Wien</t>
  </si>
  <si>
    <t>Difference US-DS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</si>
</sst>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2" fontId="1" fillId="0" borderId="0" xfId="0" applyNumberFormat="1" applyFont="1" applyBorder="1"/>
    <xf numFmtId="2" fontId="0" fillId="0" borderId="0" xfId="0" applyNumberFormat="1" applyBorder="1"/>
    <xf numFmtId="2" fontId="1" fillId="0" borderId="1" xfId="0" applyNumberFormat="1" applyFont="1" applyBorder="1"/>
    <xf numFmtId="2" fontId="1" fillId="0" borderId="2" xfId="0" applyNumberFormat="1" applyFont="1" applyBorder="1"/>
    <xf numFmtId="2" fontId="1" fillId="0" borderId="3" xfId="0" applyNumberFormat="1" applyFont="1" applyBorder="1"/>
    <xf numFmtId="2" fontId="0" fillId="0" borderId="4" xfId="0" applyNumberFormat="1" applyBorder="1"/>
    <xf numFmtId="2" fontId="0" fillId="0" borderId="5" xfId="0" applyNumberFormat="1" applyBorder="1"/>
    <xf numFmtId="2" fontId="1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6" xfId="0" applyNumberFormat="1" applyBorder="1"/>
    <xf numFmtId="2" fontId="1" fillId="0" borderId="7" xfId="0" applyNumberFormat="1" applyFont="1" applyBorder="1"/>
    <xf numFmtId="2" fontId="0" fillId="0" borderId="8" xfId="0" applyNumberFormat="1" applyBorder="1"/>
    <xf numFmtId="2" fontId="1" fillId="0" borderId="6" xfId="0" applyNumberFormat="1" applyFont="1" applyBorder="1" applyAlignment="1">
      <alignment horizontal="right"/>
    </xf>
    <xf numFmtId="2" fontId="1" fillId="0" borderId="4" xfId="0" applyNumberFormat="1" applyFont="1" applyBorder="1" applyAlignment="1">
      <alignment horizontal="right"/>
    </xf>
    <xf numFmtId="2" fontId="0" fillId="0" borderId="1" xfId="0" applyNumberFormat="1" applyBorder="1"/>
    <xf numFmtId="2" fontId="1" fillId="0" borderId="4" xfId="0" applyNumberFormat="1" applyFont="1" applyBorder="1"/>
    <xf numFmtId="164" fontId="0" fillId="0" borderId="0" xfId="0" applyNumberFormat="1" applyBorder="1"/>
    <xf numFmtId="2" fontId="0" fillId="0" borderId="7" xfId="0" applyNumberFormat="1" applyBorder="1"/>
    <xf numFmtId="2" fontId="1" fillId="0" borderId="5" xfId="0" applyNumberFormat="1" applyFont="1" applyBorder="1"/>
    <xf numFmtId="2" fontId="0" fillId="0" borderId="0" xfId="0" applyNumberFormat="1"/>
    <xf numFmtId="2" fontId="1" fillId="0" borderId="0" xfId="0" applyNumberFormat="1" applyFont="1" applyBorder="1" applyAlignment="1">
      <alignment horizontal="center"/>
    </xf>
    <xf numFmtId="2" fontId="1" fillId="0" borderId="6" xfId="0" applyNumberFormat="1" applyFont="1" applyBorder="1"/>
    <xf numFmtId="164" fontId="0" fillId="0" borderId="5" xfId="0" applyNumberFormat="1" applyBorder="1" applyAlignment="1">
      <alignment horizontal="right"/>
    </xf>
    <xf numFmtId="2" fontId="0" fillId="0" borderId="2" xfId="0" applyNumberFormat="1" applyBorder="1"/>
    <xf numFmtId="2" fontId="0" fillId="0" borderId="3" xfId="0" applyNumberFormat="1" applyBorder="1"/>
    <xf numFmtId="2" fontId="1" fillId="0" borderId="0" xfId="0" applyNumberFormat="1" applyFont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top" wrapText="1"/>
    </xf>
    <xf numFmtId="2" fontId="1" fillId="2" borderId="2" xfId="0" applyNumberFormat="1" applyFont="1" applyFill="1" applyBorder="1" applyAlignment="1">
      <alignment horizontal="center" vertical="top" wrapText="1"/>
    </xf>
    <xf numFmtId="2" fontId="1" fillId="2" borderId="3" xfId="0" applyNumberFormat="1" applyFont="1" applyFill="1" applyBorder="1" applyAlignment="1">
      <alignment horizontal="center" vertical="top" wrapText="1"/>
    </xf>
    <xf numFmtId="2" fontId="1" fillId="2" borderId="6" xfId="0" applyNumberFormat="1" applyFont="1" applyFill="1" applyBorder="1" applyAlignment="1">
      <alignment horizontal="center" vertical="top" wrapText="1"/>
    </xf>
    <xf numFmtId="2" fontId="1" fillId="2" borderId="7" xfId="0" applyNumberFormat="1" applyFont="1" applyFill="1" applyBorder="1" applyAlignment="1">
      <alignment horizontal="center" vertical="top" wrapText="1"/>
    </xf>
    <xf numFmtId="2" fontId="1" fillId="2" borderId="8" xfId="0" applyNumberFormat="1" applyFont="1" applyFill="1" applyBorder="1" applyAlignment="1">
      <alignment horizontal="center" vertical="top" wrapText="1"/>
    </xf>
    <xf numFmtId="2" fontId="1" fillId="2" borderId="2" xfId="0" applyNumberFormat="1" applyFont="1" applyFill="1" applyBorder="1" applyAlignment="1">
      <alignment horizontal="center"/>
    </xf>
    <xf numFmtId="164" fontId="0" fillId="3" borderId="0" xfId="0" applyNumberFormat="1" applyFill="1" applyBorder="1" applyAlignment="1">
      <alignment horizontal="right"/>
    </xf>
    <xf numFmtId="164" fontId="0" fillId="3" borderId="5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19</xdr:row>
      <xdr:rowOff>133350</xdr:rowOff>
    </xdr:from>
    <xdr:to>
      <xdr:col>18</xdr:col>
      <xdr:colOff>547303</xdr:colOff>
      <xdr:row>43</xdr:row>
      <xdr:rowOff>23475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8350" y="3800475"/>
          <a:ext cx="8986453" cy="4471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9"/>
  <sheetViews>
    <sheetView tabSelected="1" topLeftCell="A7" zoomScale="125" zoomScaleNormal="125" workbookViewId="0">
      <selection activeCell="D31" sqref="D31"/>
    </sheetView>
  </sheetViews>
  <sheetFormatPr baseColWidth="10" defaultColWidth="9.1640625" defaultRowHeight="15" x14ac:dyDescent="0.2"/>
  <cols>
    <col min="1" max="1" width="29.6640625" style="20" customWidth="1"/>
    <col min="2" max="4" width="17.33203125" style="20" customWidth="1"/>
    <col min="5" max="5" width="9.1640625" style="20"/>
    <col min="6" max="6" width="9.83203125" style="20" bestFit="1" customWidth="1"/>
    <col min="7" max="10" width="9.1640625" style="20"/>
    <col min="11" max="11" width="13.1640625" style="20" bestFit="1" customWidth="1"/>
    <col min="12" max="16384" width="9.1640625" style="20"/>
  </cols>
  <sheetData>
    <row r="1" spans="1:25" x14ac:dyDescent="0.2">
      <c r="A1" s="28" t="s">
        <v>35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  <c r="O1" s="21"/>
      <c r="P1" s="21"/>
    </row>
    <row r="2" spans="1:25" ht="16" thickBot="1" x14ac:dyDescent="0.25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</row>
    <row r="5" spans="1:25" ht="16" thickBot="1" x14ac:dyDescent="0.25">
      <c r="A5" s="1" t="s">
        <v>0</v>
      </c>
      <c r="B5" s="2"/>
      <c r="C5" s="2"/>
      <c r="D5" s="2"/>
      <c r="T5" s="20" t="s">
        <v>41</v>
      </c>
      <c r="Y5" s="20" t="s">
        <v>52</v>
      </c>
    </row>
    <row r="6" spans="1:25" x14ac:dyDescent="0.2">
      <c r="A6" s="15"/>
      <c r="B6" s="4" t="s">
        <v>1</v>
      </c>
      <c r="C6" s="4" t="s">
        <v>2</v>
      </c>
      <c r="D6" s="5" t="s">
        <v>3</v>
      </c>
      <c r="E6" s="7"/>
      <c r="F6" s="3" t="s">
        <v>53</v>
      </c>
      <c r="G6" s="4" t="s">
        <v>1</v>
      </c>
      <c r="H6" s="4" t="s">
        <v>2</v>
      </c>
      <c r="I6" s="5" t="s">
        <v>3</v>
      </c>
      <c r="K6" s="3" t="s">
        <v>39</v>
      </c>
      <c r="L6" s="4" t="s">
        <v>1</v>
      </c>
      <c r="M6" s="4" t="s">
        <v>2</v>
      </c>
      <c r="N6" s="5" t="s">
        <v>3</v>
      </c>
      <c r="T6" s="20" t="s">
        <v>38</v>
      </c>
      <c r="Y6" s="20" t="s">
        <v>40</v>
      </c>
    </row>
    <row r="7" spans="1:25" ht="16" thickBot="1" x14ac:dyDescent="0.25">
      <c r="A7" s="16" t="s">
        <v>5</v>
      </c>
      <c r="B7" s="2">
        <v>-0.09</v>
      </c>
      <c r="C7" s="2">
        <v>0.06</v>
      </c>
      <c r="D7" s="7">
        <v>-190</v>
      </c>
      <c r="F7" s="6" t="s">
        <v>24</v>
      </c>
      <c r="G7" s="2">
        <v>7.39</v>
      </c>
      <c r="H7" s="2">
        <v>21.46</v>
      </c>
      <c r="I7" s="7">
        <v>-80.19</v>
      </c>
      <c r="K7" s="6" t="s">
        <v>24</v>
      </c>
      <c r="L7" s="2">
        <v>-7.41</v>
      </c>
      <c r="M7" s="2">
        <v>19.46</v>
      </c>
      <c r="N7" s="2">
        <v>-76.599999999999994</v>
      </c>
      <c r="O7" s="6"/>
      <c r="T7" s="20" t="s">
        <v>42</v>
      </c>
      <c r="U7" s="20">
        <v>4.3899999999999997</v>
      </c>
      <c r="V7" s="20">
        <v>21.46</v>
      </c>
      <c r="W7" s="20">
        <v>-80.19</v>
      </c>
      <c r="Y7" s="20">
        <f>U7+3</f>
        <v>7.39</v>
      </c>
    </row>
    <row r="8" spans="1:25" x14ac:dyDescent="0.2">
      <c r="A8" s="16" t="s">
        <v>20</v>
      </c>
      <c r="B8" s="2">
        <v>0</v>
      </c>
      <c r="C8" s="2">
        <v>0</v>
      </c>
      <c r="D8" s="7">
        <v>-189.97</v>
      </c>
      <c r="F8" s="6" t="s">
        <v>25</v>
      </c>
      <c r="G8" s="2">
        <v>7.45</v>
      </c>
      <c r="H8" s="2">
        <v>11.84</v>
      </c>
      <c r="I8" s="7">
        <v>-77.790000000000006</v>
      </c>
      <c r="K8" s="6" t="s">
        <v>25</v>
      </c>
      <c r="L8" s="2">
        <v>-7.46</v>
      </c>
      <c r="M8" s="2">
        <v>11.99</v>
      </c>
      <c r="N8" s="2">
        <v>-74.900000000000006</v>
      </c>
      <c r="O8" s="6"/>
      <c r="P8" s="15" t="s">
        <v>14</v>
      </c>
      <c r="Q8" s="24"/>
      <c r="R8" s="25">
        <f>G7-L7</f>
        <v>14.8</v>
      </c>
      <c r="T8" s="20" t="s">
        <v>43</v>
      </c>
      <c r="U8" s="20">
        <v>4.45</v>
      </c>
      <c r="V8" s="20">
        <v>11.84</v>
      </c>
      <c r="W8" s="20">
        <v>-77.790000000000006</v>
      </c>
      <c r="Y8" s="20">
        <f t="shared" ref="Y8:Y16" si="0">U8+3</f>
        <v>7.45</v>
      </c>
    </row>
    <row r="9" spans="1:25" x14ac:dyDescent="0.2">
      <c r="A9" s="16" t="s">
        <v>4</v>
      </c>
      <c r="B9" s="2">
        <v>0.08</v>
      </c>
      <c r="C9" s="2">
        <v>0.01</v>
      </c>
      <c r="D9" s="7">
        <v>189.85</v>
      </c>
      <c r="E9" s="7"/>
      <c r="F9" s="6" t="s">
        <v>26</v>
      </c>
      <c r="G9" s="2">
        <v>7.51</v>
      </c>
      <c r="H9" s="2">
        <v>2.9</v>
      </c>
      <c r="I9" s="7">
        <v>-75.78</v>
      </c>
      <c r="K9" s="6" t="s">
        <v>26</v>
      </c>
      <c r="L9" s="2">
        <v>-7.52</v>
      </c>
      <c r="M9" s="2">
        <v>1.4</v>
      </c>
      <c r="N9" s="2">
        <v>-73.66</v>
      </c>
      <c r="O9" s="6"/>
      <c r="P9" s="6"/>
      <c r="Q9" s="2"/>
      <c r="R9" s="7"/>
      <c r="T9" s="20" t="s">
        <v>44</v>
      </c>
      <c r="U9" s="20">
        <v>4.51</v>
      </c>
      <c r="V9" s="20">
        <v>2.9</v>
      </c>
      <c r="W9" s="20">
        <v>-75.78</v>
      </c>
      <c r="Y9" s="20">
        <f t="shared" si="0"/>
        <v>7.51</v>
      </c>
    </row>
    <row r="10" spans="1:25" ht="16" thickBot="1" x14ac:dyDescent="0.25">
      <c r="A10" s="22" t="s">
        <v>19</v>
      </c>
      <c r="B10" s="18">
        <v>0</v>
      </c>
      <c r="C10" s="18">
        <v>0</v>
      </c>
      <c r="D10" s="12">
        <v>189.97</v>
      </c>
      <c r="F10" s="6" t="s">
        <v>27</v>
      </c>
      <c r="G10" s="2">
        <v>7.59</v>
      </c>
      <c r="H10" s="2">
        <v>-8.64</v>
      </c>
      <c r="I10" s="7">
        <v>-73.34</v>
      </c>
      <c r="K10" s="6" t="s">
        <v>27</v>
      </c>
      <c r="L10" s="2">
        <v>-7.62</v>
      </c>
      <c r="M10" s="2">
        <v>-13.6</v>
      </c>
      <c r="N10" s="2">
        <v>-73.02</v>
      </c>
      <c r="O10" s="6"/>
      <c r="P10" s="6" t="s">
        <v>13</v>
      </c>
      <c r="Q10" s="2"/>
      <c r="R10" s="7">
        <f>G11-L11</f>
        <v>15.31</v>
      </c>
      <c r="T10" s="20" t="s">
        <v>45</v>
      </c>
      <c r="U10" s="20">
        <v>4.59</v>
      </c>
      <c r="V10" s="20">
        <v>-8.64</v>
      </c>
      <c r="W10" s="20">
        <v>-73.34</v>
      </c>
      <c r="Y10" s="20">
        <f t="shared" si="0"/>
        <v>7.59</v>
      </c>
    </row>
    <row r="11" spans="1:25" x14ac:dyDescent="0.2">
      <c r="A11" s="1"/>
      <c r="B11" s="2"/>
      <c r="C11" s="2"/>
      <c r="D11" s="2"/>
      <c r="F11" s="6" t="s">
        <v>28</v>
      </c>
      <c r="G11" s="2">
        <v>7.65</v>
      </c>
      <c r="H11" s="2">
        <v>-19.11</v>
      </c>
      <c r="I11" s="7">
        <v>-71.75</v>
      </c>
      <c r="K11" s="6" t="s">
        <v>28</v>
      </c>
      <c r="L11" s="2">
        <v>-7.66</v>
      </c>
      <c r="M11" s="2">
        <v>-19.059999999999999</v>
      </c>
      <c r="N11" s="7">
        <v>-73.69</v>
      </c>
      <c r="P11" s="6"/>
      <c r="Q11" s="2"/>
      <c r="R11" s="7"/>
      <c r="T11" s="20" t="s">
        <v>46</v>
      </c>
      <c r="U11" s="20">
        <v>4.6500000000000004</v>
      </c>
      <c r="V11" s="20">
        <v>-19.11</v>
      </c>
      <c r="W11" s="20">
        <v>-71.75</v>
      </c>
      <c r="Y11" s="20">
        <f t="shared" si="0"/>
        <v>7.65</v>
      </c>
    </row>
    <row r="12" spans="1:25" ht="16" thickBot="1" x14ac:dyDescent="0.25">
      <c r="A12" s="2"/>
      <c r="B12" s="2"/>
      <c r="C12" s="2"/>
      <c r="F12" s="14" t="s">
        <v>11</v>
      </c>
      <c r="G12" s="1">
        <f>AVERAGE(G7:G11)</f>
        <v>7.5180000000000007</v>
      </c>
      <c r="H12" s="1"/>
      <c r="I12" s="7"/>
      <c r="K12" s="14" t="s">
        <v>11</v>
      </c>
      <c r="L12" s="1">
        <f>AVERAGE(L7:L11)</f>
        <v>-7.5340000000000007</v>
      </c>
      <c r="M12" s="1"/>
      <c r="N12" s="7"/>
      <c r="P12" s="6" t="s">
        <v>15</v>
      </c>
      <c r="Q12" s="2"/>
      <c r="R12" s="7">
        <f>G12-L12</f>
        <v>15.052000000000001</v>
      </c>
      <c r="T12" s="20" t="s">
        <v>47</v>
      </c>
      <c r="U12" s="20">
        <v>4.5599999999999996</v>
      </c>
      <c r="V12" s="20">
        <v>-10.09</v>
      </c>
      <c r="W12" s="20">
        <v>78.81</v>
      </c>
      <c r="Y12" s="20">
        <f t="shared" si="0"/>
        <v>7.56</v>
      </c>
    </row>
    <row r="13" spans="1:25" x14ac:dyDescent="0.2">
      <c r="A13" s="3" t="s">
        <v>54</v>
      </c>
      <c r="B13" s="4" t="s">
        <v>21</v>
      </c>
      <c r="C13" s="4" t="s">
        <v>12</v>
      </c>
      <c r="D13" s="5" t="s">
        <v>6</v>
      </c>
      <c r="F13" s="6"/>
      <c r="G13" s="9"/>
      <c r="H13" s="2"/>
      <c r="I13" s="7"/>
      <c r="K13" s="6"/>
      <c r="L13" s="9"/>
      <c r="M13" s="2"/>
      <c r="N13" s="7"/>
      <c r="P13" s="6"/>
      <c r="Q13" s="2"/>
      <c r="R13" s="7"/>
      <c r="T13" s="20" t="s">
        <v>48</v>
      </c>
      <c r="U13" s="20">
        <v>4.5</v>
      </c>
      <c r="V13" s="20">
        <v>-2.39</v>
      </c>
      <c r="W13" s="20">
        <v>79.069999999999993</v>
      </c>
      <c r="Y13" s="20">
        <f t="shared" si="0"/>
        <v>7.5</v>
      </c>
    </row>
    <row r="14" spans="1:25" x14ac:dyDescent="0.2">
      <c r="A14" s="16" t="s">
        <v>36</v>
      </c>
      <c r="B14" s="17"/>
      <c r="C14" s="35">
        <v>-90.010199999999998</v>
      </c>
      <c r="D14" s="36">
        <v>-179.57300000000001</v>
      </c>
      <c r="F14" s="6" t="s">
        <v>29</v>
      </c>
      <c r="G14" s="2">
        <v>7.56</v>
      </c>
      <c r="H14" s="2">
        <v>-10.09</v>
      </c>
      <c r="I14" s="7">
        <v>78.81</v>
      </c>
      <c r="K14" s="6" t="s">
        <v>29</v>
      </c>
      <c r="L14" s="2">
        <v>-7.63</v>
      </c>
      <c r="M14" s="2">
        <v>-11.85</v>
      </c>
      <c r="N14" s="7">
        <v>78.91</v>
      </c>
      <c r="P14" s="6"/>
      <c r="Q14" s="2"/>
      <c r="R14" s="7"/>
      <c r="T14" s="20" t="s">
        <v>49</v>
      </c>
      <c r="U14" s="20">
        <v>4.46</v>
      </c>
      <c r="V14" s="20">
        <v>4.6399999999999997</v>
      </c>
      <c r="W14" s="20">
        <v>80.34</v>
      </c>
      <c r="Y14" s="20">
        <f t="shared" si="0"/>
        <v>7.46</v>
      </c>
    </row>
    <row r="15" spans="1:25" x14ac:dyDescent="0.2">
      <c r="A15" s="16" t="s">
        <v>37</v>
      </c>
      <c r="B15" s="17"/>
      <c r="C15" s="35">
        <v>89.995900000000006</v>
      </c>
      <c r="D15" s="36">
        <v>-0.33489999999999998</v>
      </c>
      <c r="F15" s="6" t="s">
        <v>30</v>
      </c>
      <c r="G15" s="2">
        <v>7.5</v>
      </c>
      <c r="H15" s="2">
        <v>-2.39</v>
      </c>
      <c r="I15" s="7">
        <v>79.069999999999993</v>
      </c>
      <c r="K15" s="6" t="s">
        <v>30</v>
      </c>
      <c r="L15" s="2">
        <v>-7.57</v>
      </c>
      <c r="M15" s="2">
        <v>-4.83</v>
      </c>
      <c r="N15" s="7">
        <v>79.900000000000006</v>
      </c>
      <c r="P15" s="6" t="s">
        <v>16</v>
      </c>
      <c r="Q15" s="2"/>
      <c r="R15" s="7">
        <f>G18-L18</f>
        <v>14.77</v>
      </c>
      <c r="T15" s="20" t="s">
        <v>50</v>
      </c>
      <c r="U15" s="20">
        <v>4.38</v>
      </c>
      <c r="V15" s="20">
        <v>12.44</v>
      </c>
      <c r="W15" s="20">
        <v>81.56</v>
      </c>
      <c r="Y15" s="20">
        <f t="shared" si="0"/>
        <v>7.38</v>
      </c>
    </row>
    <row r="16" spans="1:25" x14ac:dyDescent="0.2">
      <c r="A16" s="16" t="s">
        <v>4</v>
      </c>
      <c r="B16" s="17">
        <v>90.055400000000006</v>
      </c>
      <c r="C16" s="17">
        <v>2.0400000000000001E-2</v>
      </c>
      <c r="D16" s="23"/>
      <c r="F16" s="6" t="s">
        <v>31</v>
      </c>
      <c r="G16" s="2">
        <v>7.46</v>
      </c>
      <c r="H16" s="2">
        <v>4.6399999999999997</v>
      </c>
      <c r="I16" s="7">
        <v>80.34</v>
      </c>
      <c r="K16" s="6" t="s">
        <v>31</v>
      </c>
      <c r="L16" s="2">
        <v>-7.52</v>
      </c>
      <c r="M16" s="2">
        <v>4.26</v>
      </c>
      <c r="N16" s="7">
        <v>82.24</v>
      </c>
      <c r="P16" s="6"/>
      <c r="Q16" s="2"/>
      <c r="R16" s="7"/>
      <c r="T16" s="20" t="s">
        <v>51</v>
      </c>
      <c r="U16" s="20">
        <v>4.34</v>
      </c>
      <c r="V16" s="20">
        <v>20.11</v>
      </c>
      <c r="W16" s="20">
        <v>83.9</v>
      </c>
      <c r="Y16" s="20">
        <f t="shared" si="0"/>
        <v>7.34</v>
      </c>
    </row>
    <row r="17" spans="1:25" x14ac:dyDescent="0.2">
      <c r="A17" s="16" t="s">
        <v>19</v>
      </c>
      <c r="B17" s="17">
        <v>90.021199999999993</v>
      </c>
      <c r="C17" s="17">
        <v>-7.0000000000000001E-3</v>
      </c>
      <c r="D17" s="23"/>
      <c r="F17" s="6" t="s">
        <v>32</v>
      </c>
      <c r="G17" s="2">
        <v>7.38</v>
      </c>
      <c r="H17" s="2">
        <v>12.44</v>
      </c>
      <c r="I17" s="7">
        <v>81.56</v>
      </c>
      <c r="K17" s="6" t="s">
        <v>32</v>
      </c>
      <c r="L17" s="2">
        <v>-7.47</v>
      </c>
      <c r="M17" s="2">
        <v>11.17</v>
      </c>
      <c r="N17" s="7">
        <v>83.98</v>
      </c>
      <c r="P17" s="6" t="s">
        <v>17</v>
      </c>
      <c r="Q17" s="2"/>
      <c r="R17" s="7">
        <f>G14-L14</f>
        <v>15.19</v>
      </c>
    </row>
    <row r="18" spans="1:25" x14ac:dyDescent="0.2">
      <c r="A18" s="16" t="s">
        <v>5</v>
      </c>
      <c r="B18" s="17">
        <v>-90.194699999999997</v>
      </c>
      <c r="C18" s="17">
        <v>-179.96559999999999</v>
      </c>
      <c r="D18" s="23"/>
      <c r="F18" s="6" t="s">
        <v>33</v>
      </c>
      <c r="G18" s="2">
        <v>7.34</v>
      </c>
      <c r="H18" s="2">
        <v>20.11</v>
      </c>
      <c r="I18" s="7">
        <v>83.9</v>
      </c>
      <c r="K18" s="6" t="s">
        <v>33</v>
      </c>
      <c r="L18" s="2">
        <v>-7.43</v>
      </c>
      <c r="M18" s="2">
        <v>17.38</v>
      </c>
      <c r="N18" s="7">
        <v>85.6</v>
      </c>
      <c r="P18" s="6"/>
      <c r="Q18" s="2"/>
      <c r="R18" s="7"/>
      <c r="T18" s="20" t="s">
        <v>39</v>
      </c>
    </row>
    <row r="19" spans="1:25" ht="16" thickBot="1" x14ac:dyDescent="0.25">
      <c r="A19" s="16" t="s">
        <v>20</v>
      </c>
      <c r="B19" s="17">
        <v>-90.166300000000007</v>
      </c>
      <c r="C19" s="17">
        <v>-179.96520000000001</v>
      </c>
      <c r="D19" s="23"/>
      <c r="F19" s="13" t="s">
        <v>11</v>
      </c>
      <c r="G19" s="11">
        <f>AVERAGE(G14:G18)</f>
        <v>7.4479999999999986</v>
      </c>
      <c r="H19" s="11"/>
      <c r="I19" s="12"/>
      <c r="J19" s="2"/>
      <c r="K19" s="13" t="s">
        <v>11</v>
      </c>
      <c r="L19" s="11">
        <f>AVERAGE(L14:L18)</f>
        <v>-7.5239999999999991</v>
      </c>
      <c r="M19" s="11"/>
      <c r="N19" s="12"/>
      <c r="P19" s="10" t="s">
        <v>18</v>
      </c>
      <c r="Q19" s="18"/>
      <c r="R19" s="12">
        <f>G19-L19</f>
        <v>14.971999999999998</v>
      </c>
      <c r="T19" s="20" t="s">
        <v>42</v>
      </c>
      <c r="U19" s="20">
        <v>-4.41</v>
      </c>
      <c r="V19" s="20">
        <v>19.46</v>
      </c>
      <c r="W19" s="20">
        <v>-76.599999999999994</v>
      </c>
      <c r="Y19" s="20">
        <f>U19-3</f>
        <v>-7.41</v>
      </c>
    </row>
    <row r="20" spans="1:25" x14ac:dyDescent="0.2">
      <c r="A20" s="16"/>
      <c r="B20" s="1" t="s">
        <v>7</v>
      </c>
      <c r="C20" s="1" t="s">
        <v>8</v>
      </c>
      <c r="D20" s="19" t="s">
        <v>9</v>
      </c>
      <c r="J20" s="2"/>
      <c r="K20" s="2"/>
      <c r="L20" s="2"/>
      <c r="M20" s="2"/>
      <c r="N20" s="2"/>
      <c r="T20" s="20" t="s">
        <v>43</v>
      </c>
      <c r="U20" s="20">
        <v>-4.46</v>
      </c>
      <c r="V20" s="20">
        <v>11.99</v>
      </c>
      <c r="W20" s="20">
        <v>-74.900000000000006</v>
      </c>
      <c r="Y20" s="20">
        <f t="shared" ref="Y20:Y28" si="1">U20-3</f>
        <v>-7.46</v>
      </c>
    </row>
    <row r="21" spans="1:25" x14ac:dyDescent="0.2">
      <c r="A21" s="16" t="s">
        <v>34</v>
      </c>
      <c r="B21" s="2">
        <v>14.78</v>
      </c>
      <c r="C21" s="2">
        <v>15.02</v>
      </c>
      <c r="D21" s="7">
        <v>15.31</v>
      </c>
      <c r="J21" s="2"/>
      <c r="K21" s="2"/>
      <c r="L21" s="2"/>
      <c r="M21" s="2"/>
      <c r="N21" s="2"/>
      <c r="T21" s="20" t="s">
        <v>44</v>
      </c>
      <c r="U21" s="20">
        <v>-4.5199999999999996</v>
      </c>
      <c r="V21" s="20">
        <v>1.4</v>
      </c>
      <c r="W21" s="20">
        <v>-73.66</v>
      </c>
      <c r="Y21" s="20">
        <f t="shared" si="1"/>
        <v>-7.52</v>
      </c>
    </row>
    <row r="22" spans="1:25" ht="16" thickBot="1" x14ac:dyDescent="0.25">
      <c r="A22" s="10" t="s">
        <v>10</v>
      </c>
      <c r="B22" s="18"/>
      <c r="C22" s="18"/>
      <c r="D22" s="12"/>
      <c r="J22" s="2"/>
      <c r="K22" s="2"/>
      <c r="L22" s="2"/>
      <c r="M22" s="2"/>
      <c r="N22" s="2"/>
      <c r="T22" s="20" t="s">
        <v>45</v>
      </c>
      <c r="U22" s="20">
        <v>-4.62</v>
      </c>
      <c r="V22" s="20">
        <v>-13.6</v>
      </c>
      <c r="W22" s="20">
        <v>-73.02</v>
      </c>
      <c r="Y22" s="20">
        <f t="shared" si="1"/>
        <v>-7.62</v>
      </c>
    </row>
    <row r="23" spans="1:25" x14ac:dyDescent="0.2">
      <c r="B23" s="34" t="s">
        <v>57</v>
      </c>
      <c r="C23" s="34"/>
      <c r="D23" s="34"/>
      <c r="J23" s="2"/>
      <c r="K23" s="2"/>
      <c r="L23" s="2"/>
      <c r="M23" s="2"/>
      <c r="N23" s="2"/>
      <c r="T23" s="20" t="s">
        <v>46</v>
      </c>
      <c r="U23" s="20">
        <v>-4.66</v>
      </c>
      <c r="V23" s="20">
        <v>-19.059999999999999</v>
      </c>
      <c r="W23" s="20">
        <v>-73.69</v>
      </c>
      <c r="Y23" s="20">
        <f t="shared" si="1"/>
        <v>-7.66</v>
      </c>
    </row>
    <row r="24" spans="1:25" x14ac:dyDescent="0.2">
      <c r="B24" s="26" t="s">
        <v>55</v>
      </c>
      <c r="C24" s="26" t="s">
        <v>56</v>
      </c>
      <c r="D24" s="26" t="s">
        <v>58</v>
      </c>
      <c r="J24" s="2"/>
      <c r="K24" s="2"/>
      <c r="L24" s="2"/>
      <c r="M24" s="2"/>
      <c r="N24" s="2"/>
      <c r="T24" s="20" t="s">
        <v>47</v>
      </c>
      <c r="U24" s="20">
        <v>-4.63</v>
      </c>
      <c r="V24" s="20">
        <v>-11.85</v>
      </c>
      <c r="W24" s="20">
        <v>78.91</v>
      </c>
      <c r="Y24" s="20">
        <f t="shared" si="1"/>
        <v>-7.63</v>
      </c>
    </row>
    <row r="25" spans="1:25" x14ac:dyDescent="0.2">
      <c r="B25" s="27">
        <f>G11-L11</f>
        <v>15.31</v>
      </c>
      <c r="C25" s="27">
        <f>G14-L14</f>
        <v>15.19</v>
      </c>
      <c r="D25" s="27">
        <f>B25-C25</f>
        <v>0.12000000000000099</v>
      </c>
      <c r="J25" s="2"/>
      <c r="K25" s="2"/>
      <c r="L25" s="2"/>
      <c r="M25" s="2"/>
      <c r="N25" s="2"/>
      <c r="T25" s="20" t="s">
        <v>48</v>
      </c>
      <c r="U25" s="20">
        <v>-4.57</v>
      </c>
      <c r="V25" s="20">
        <v>-4.83</v>
      </c>
      <c r="W25" s="20">
        <v>79.900000000000006</v>
      </c>
      <c r="Y25" s="20">
        <f t="shared" si="1"/>
        <v>-7.57</v>
      </c>
    </row>
    <row r="26" spans="1:25" x14ac:dyDescent="0.2">
      <c r="B26" s="27">
        <f>G10-L10</f>
        <v>15.21</v>
      </c>
      <c r="C26" s="27">
        <f t="shared" ref="C26:C29" si="2">G15-L15</f>
        <v>15.07</v>
      </c>
      <c r="D26" s="27">
        <f t="shared" ref="D26:D29" si="3">B26-C26</f>
        <v>0.14000000000000057</v>
      </c>
      <c r="J26" s="2"/>
      <c r="K26" s="2"/>
      <c r="L26" s="2"/>
      <c r="M26" s="2"/>
      <c r="N26" s="2"/>
      <c r="T26" s="20" t="s">
        <v>49</v>
      </c>
      <c r="U26" s="20">
        <v>-4.5199999999999996</v>
      </c>
      <c r="V26" s="20">
        <v>4.26</v>
      </c>
      <c r="W26" s="20">
        <v>82.24</v>
      </c>
      <c r="Y26" s="20">
        <f t="shared" si="1"/>
        <v>-7.52</v>
      </c>
    </row>
    <row r="27" spans="1:25" x14ac:dyDescent="0.2">
      <c r="B27" s="27">
        <f>G9-L9</f>
        <v>15.03</v>
      </c>
      <c r="C27" s="27">
        <f t="shared" si="2"/>
        <v>14.98</v>
      </c>
      <c r="D27" s="27">
        <f t="shared" si="3"/>
        <v>4.9999999999998934E-2</v>
      </c>
      <c r="J27" s="2"/>
      <c r="K27" s="2"/>
      <c r="L27" s="2"/>
      <c r="M27" s="2"/>
      <c r="N27" s="2"/>
      <c r="T27" s="20" t="s">
        <v>50</v>
      </c>
      <c r="U27" s="20">
        <v>-4.47</v>
      </c>
      <c r="V27" s="20">
        <v>11.17</v>
      </c>
      <c r="W27" s="20">
        <v>83.98</v>
      </c>
      <c r="Y27" s="20">
        <f t="shared" si="1"/>
        <v>-7.47</v>
      </c>
    </row>
    <row r="28" spans="1:25" x14ac:dyDescent="0.2">
      <c r="B28" s="27">
        <f>G8-L8</f>
        <v>14.91</v>
      </c>
      <c r="C28" s="27">
        <f t="shared" si="2"/>
        <v>14.85</v>
      </c>
      <c r="D28" s="27">
        <f t="shared" si="3"/>
        <v>6.0000000000000497E-2</v>
      </c>
      <c r="J28" s="2"/>
      <c r="K28" s="2"/>
      <c r="L28" s="2"/>
      <c r="M28" s="2"/>
      <c r="N28" s="2"/>
      <c r="T28" s="20" t="s">
        <v>51</v>
      </c>
      <c r="U28" s="20">
        <v>-4.43</v>
      </c>
      <c r="V28" s="20">
        <v>17.38</v>
      </c>
      <c r="W28" s="20">
        <v>85.6</v>
      </c>
      <c r="Y28" s="20">
        <f t="shared" si="1"/>
        <v>-7.43</v>
      </c>
    </row>
    <row r="29" spans="1:25" x14ac:dyDescent="0.2">
      <c r="B29" s="27">
        <f>G7-L7</f>
        <v>14.8</v>
      </c>
      <c r="C29" s="27">
        <f t="shared" si="2"/>
        <v>14.77</v>
      </c>
      <c r="D29" s="27">
        <f t="shared" si="3"/>
        <v>3.0000000000001137E-2</v>
      </c>
      <c r="J29" s="2"/>
      <c r="K29" s="2"/>
      <c r="L29" s="2"/>
    </row>
    <row r="30" spans="1:25" x14ac:dyDescent="0.2">
      <c r="B30" s="2"/>
      <c r="C30" s="2"/>
      <c r="D30" s="2"/>
    </row>
    <row r="31" spans="1:25" x14ac:dyDescent="0.2">
      <c r="B31" s="2"/>
      <c r="C31" s="2"/>
      <c r="D31" s="2"/>
      <c r="J31" s="2"/>
      <c r="K31" s="2"/>
      <c r="L31" s="2"/>
      <c r="M31" s="2"/>
      <c r="N31" s="2"/>
    </row>
    <row r="32" spans="1:25" x14ac:dyDescent="0.2">
      <c r="B32" s="2"/>
      <c r="C32" s="2"/>
      <c r="D32" s="2"/>
    </row>
    <row r="33" spans="2:4" x14ac:dyDescent="0.2">
      <c r="B33" s="2"/>
      <c r="C33" s="2"/>
      <c r="D33" s="2"/>
    </row>
    <row r="34" spans="2:4" x14ac:dyDescent="0.2">
      <c r="B34" s="2"/>
      <c r="C34" s="9"/>
      <c r="D34" s="2"/>
    </row>
    <row r="35" spans="2:4" x14ac:dyDescent="0.2">
      <c r="B35" s="2"/>
      <c r="C35" s="9"/>
      <c r="D35" s="2"/>
    </row>
    <row r="36" spans="2:4" x14ac:dyDescent="0.2">
      <c r="B36" s="2"/>
      <c r="C36" s="2"/>
      <c r="D36" s="9"/>
    </row>
    <row r="37" spans="2:4" x14ac:dyDescent="0.2">
      <c r="B37" s="2"/>
      <c r="C37" s="2"/>
      <c r="D37" s="9"/>
    </row>
    <row r="38" spans="2:4" x14ac:dyDescent="0.2">
      <c r="B38" s="2"/>
      <c r="C38" s="2"/>
      <c r="D38" s="9"/>
    </row>
    <row r="39" spans="2:4" x14ac:dyDescent="0.2">
      <c r="B39" s="2"/>
      <c r="C39" s="2"/>
      <c r="D39" s="9"/>
    </row>
  </sheetData>
  <mergeCells count="2">
    <mergeCell ref="A1:N2"/>
    <mergeCell ref="B23:D2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workbookViewId="0">
      <selection activeCell="G9" sqref="G9:I13"/>
    </sheetView>
  </sheetViews>
  <sheetFormatPr baseColWidth="10" defaultColWidth="8.83203125" defaultRowHeight="15" x14ac:dyDescent="0.2"/>
  <sheetData>
    <row r="1" spans="1:9" x14ac:dyDescent="0.2">
      <c r="A1" s="3" t="s">
        <v>22</v>
      </c>
      <c r="B1" s="4" t="s">
        <v>1</v>
      </c>
      <c r="C1" s="4" t="s">
        <v>2</v>
      </c>
      <c r="D1" s="5" t="s">
        <v>3</v>
      </c>
      <c r="F1" s="3" t="s">
        <v>23</v>
      </c>
      <c r="G1" s="4" t="s">
        <v>1</v>
      </c>
      <c r="H1" s="4" t="s">
        <v>2</v>
      </c>
      <c r="I1" s="5" t="s">
        <v>3</v>
      </c>
    </row>
    <row r="2" spans="1:9" x14ac:dyDescent="0.2">
      <c r="A2" s="6" t="s">
        <v>24</v>
      </c>
      <c r="B2" s="2">
        <v>19.29</v>
      </c>
      <c r="C2" s="2">
        <v>4.4400000000000004</v>
      </c>
      <c r="D2" s="7">
        <v>-78.069999999999993</v>
      </c>
      <c r="F2" s="6" t="s">
        <v>24</v>
      </c>
      <c r="G2" s="2">
        <v>13.72</v>
      </c>
      <c r="H2" s="2">
        <v>-4.63</v>
      </c>
      <c r="I2" s="7">
        <v>-76.92</v>
      </c>
    </row>
    <row r="3" spans="1:9" x14ac:dyDescent="0.2">
      <c r="A3" s="6" t="s">
        <v>25</v>
      </c>
      <c r="B3" s="2">
        <v>8.4</v>
      </c>
      <c r="C3" s="2">
        <v>4.41</v>
      </c>
      <c r="D3" s="7">
        <v>-78.61</v>
      </c>
      <c r="F3" s="6" t="s">
        <v>25</v>
      </c>
      <c r="G3" s="2">
        <v>7.6</v>
      </c>
      <c r="H3" s="2">
        <v>-4.63</v>
      </c>
      <c r="I3" s="7">
        <v>-77.430000000000007</v>
      </c>
    </row>
    <row r="4" spans="1:9" x14ac:dyDescent="0.2">
      <c r="A4" s="6" t="s">
        <v>26</v>
      </c>
      <c r="B4" s="2">
        <v>0.12</v>
      </c>
      <c r="C4" s="2">
        <v>4.41</v>
      </c>
      <c r="D4" s="7">
        <v>-77.95</v>
      </c>
      <c r="F4" s="6" t="s">
        <v>26</v>
      </c>
      <c r="G4" s="2">
        <v>0.55000000000000004</v>
      </c>
      <c r="H4" s="2">
        <v>-4.6100000000000003</v>
      </c>
      <c r="I4" s="7">
        <v>-77.63</v>
      </c>
    </row>
    <row r="5" spans="1:9" x14ac:dyDescent="0.2">
      <c r="A5" s="6" t="s">
        <v>27</v>
      </c>
      <c r="B5" s="2">
        <v>-8.51</v>
      </c>
      <c r="C5" s="2">
        <v>4.3899999999999997</v>
      </c>
      <c r="D5" s="7">
        <v>-77.91</v>
      </c>
      <c r="F5" s="6" t="s">
        <v>27</v>
      </c>
      <c r="G5" s="2">
        <v>-5.9</v>
      </c>
      <c r="H5" s="2">
        <v>-4.6100000000000003</v>
      </c>
      <c r="I5" s="7">
        <v>-76.52</v>
      </c>
    </row>
    <row r="6" spans="1:9" x14ac:dyDescent="0.2">
      <c r="A6" s="6" t="s">
        <v>28</v>
      </c>
      <c r="B6" s="2">
        <v>-15.05</v>
      </c>
      <c r="C6" s="2">
        <v>4.38</v>
      </c>
      <c r="D6" s="7">
        <v>-78.8</v>
      </c>
      <c r="F6" s="6" t="s">
        <v>28</v>
      </c>
      <c r="G6" s="2">
        <v>-11.27</v>
      </c>
      <c r="H6" s="2">
        <v>-4.5999999999999996</v>
      </c>
      <c r="I6" s="7">
        <v>-77.959999999999994</v>
      </c>
    </row>
    <row r="7" spans="1:9" x14ac:dyDescent="0.2">
      <c r="A7" s="8" t="s">
        <v>11</v>
      </c>
      <c r="B7" s="1"/>
      <c r="C7" s="1">
        <f>AVERAGE(C2:C6)</f>
        <v>4.4060000000000006</v>
      </c>
      <c r="D7" s="7"/>
      <c r="F7" s="14" t="s">
        <v>11</v>
      </c>
      <c r="G7" s="1"/>
      <c r="H7" s="1">
        <f>AVERAGE(H2:H6)</f>
        <v>-4.6159999999999997</v>
      </c>
      <c r="I7" s="7"/>
    </row>
    <row r="8" spans="1:9" x14ac:dyDescent="0.2">
      <c r="A8" s="6"/>
      <c r="B8" s="9"/>
      <c r="C8" s="2"/>
      <c r="D8" s="7"/>
      <c r="F8" s="6"/>
      <c r="G8" s="9"/>
      <c r="H8" s="2"/>
      <c r="I8" s="7"/>
    </row>
    <row r="9" spans="1:9" x14ac:dyDescent="0.2">
      <c r="A9" s="6" t="s">
        <v>29</v>
      </c>
      <c r="B9" s="2">
        <v>-10.37</v>
      </c>
      <c r="C9" s="2">
        <v>4.1500000000000004</v>
      </c>
      <c r="D9" s="7">
        <v>79.78</v>
      </c>
      <c r="F9" s="6" t="s">
        <v>29</v>
      </c>
      <c r="G9" s="2">
        <v>-18.64</v>
      </c>
      <c r="H9" s="2">
        <v>-4.66</v>
      </c>
      <c r="I9" s="7">
        <v>77.73</v>
      </c>
    </row>
    <row r="10" spans="1:9" x14ac:dyDescent="0.2">
      <c r="A10" s="6" t="s">
        <v>30</v>
      </c>
      <c r="B10" s="2">
        <v>-1.52</v>
      </c>
      <c r="C10" s="2">
        <v>4.16</v>
      </c>
      <c r="D10" s="7">
        <v>77.760000000000005</v>
      </c>
      <c r="F10" s="6" t="s">
        <v>30</v>
      </c>
      <c r="G10" s="2">
        <v>-11.09</v>
      </c>
      <c r="H10" s="2">
        <v>-4.66</v>
      </c>
      <c r="I10" s="7">
        <v>77.930000000000007</v>
      </c>
    </row>
    <row r="11" spans="1:9" x14ac:dyDescent="0.2">
      <c r="A11" s="6" t="s">
        <v>31</v>
      </c>
      <c r="B11" s="2">
        <v>3.42</v>
      </c>
      <c r="C11" s="2">
        <v>4.16</v>
      </c>
      <c r="D11" s="7">
        <v>77.27</v>
      </c>
      <c r="F11" s="6" t="s">
        <v>31</v>
      </c>
      <c r="G11" s="2">
        <v>-2.69</v>
      </c>
      <c r="H11" s="2">
        <v>-4.67</v>
      </c>
      <c r="I11" s="7">
        <v>77.819999999999993</v>
      </c>
    </row>
    <row r="12" spans="1:9" x14ac:dyDescent="0.2">
      <c r="A12" s="6" t="s">
        <v>32</v>
      </c>
      <c r="B12" s="2">
        <v>10.26</v>
      </c>
      <c r="C12" s="2">
        <v>4.17</v>
      </c>
      <c r="D12" s="7">
        <v>77.180000000000007</v>
      </c>
      <c r="F12" s="6" t="s">
        <v>32</v>
      </c>
      <c r="G12" s="2">
        <v>4.9000000000000004</v>
      </c>
      <c r="H12" s="2">
        <v>-4.68</v>
      </c>
      <c r="I12" s="7">
        <v>76.89</v>
      </c>
    </row>
    <row r="13" spans="1:9" x14ac:dyDescent="0.2">
      <c r="A13" s="6" t="s">
        <v>33</v>
      </c>
      <c r="B13" s="2">
        <v>18.11</v>
      </c>
      <c r="C13" s="2">
        <v>4.18</v>
      </c>
      <c r="D13" s="7">
        <v>76.98</v>
      </c>
      <c r="F13" s="6" t="s">
        <v>33</v>
      </c>
      <c r="G13" s="2">
        <v>13.31</v>
      </c>
      <c r="H13" s="2">
        <v>-4.71</v>
      </c>
      <c r="I13" s="7">
        <v>78.42</v>
      </c>
    </row>
    <row r="14" spans="1:9" ht="16" thickBot="1" x14ac:dyDescent="0.25">
      <c r="A14" s="13" t="s">
        <v>11</v>
      </c>
      <c r="B14" s="11"/>
      <c r="C14" s="11">
        <f>AVERAGE(C9:C13)</f>
        <v>4.1639999999999997</v>
      </c>
      <c r="D14" s="12"/>
      <c r="F14" s="13" t="s">
        <v>11</v>
      </c>
      <c r="G14" s="11"/>
      <c r="H14" s="11">
        <f>AVERAGE(H9:H13)</f>
        <v>-4.6760000000000002</v>
      </c>
      <c r="I14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JLAB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Mares</dc:creator>
  <cp:lastModifiedBy>Carlos H.G.</cp:lastModifiedBy>
  <dcterms:created xsi:type="dcterms:W3CDTF">2020-12-14T19:01:43Z</dcterms:created>
  <dcterms:modified xsi:type="dcterms:W3CDTF">2021-03-04T14:49:16Z</dcterms:modified>
</cp:coreProperties>
</file>