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4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4" i="1" l="1"/>
  <c r="C14" i="1"/>
  <c r="C15" i="1" s="1"/>
  <c r="K4" i="1"/>
  <c r="Q4" i="1" s="1"/>
  <c r="D8" i="1" l="1"/>
  <c r="L10" i="1" s="1"/>
  <c r="L11" i="1" s="1"/>
  <c r="J16" i="1"/>
  <c r="L16" i="1" s="1"/>
  <c r="J15" i="1"/>
  <c r="L15" i="1" s="1"/>
  <c r="K9" i="1" l="1"/>
  <c r="P9" i="1" s="1"/>
</calcChain>
</file>

<file path=xl/sharedStrings.xml><?xml version="1.0" encoding="utf-8"?>
<sst xmlns="http://schemas.openxmlformats.org/spreadsheetml/2006/main" count="38" uniqueCount="36">
  <si>
    <t>Initial vital statistics:</t>
  </si>
  <si>
    <t>Blue boxes are calculated based on yellow entry.</t>
  </si>
  <si>
    <t>The system is pumped to a vacuum to prepare for refill with SF6.  The final vacuum level is entered below.</t>
  </si>
  <si>
    <t>Enter final vacuum in Torr</t>
  </si>
  <si>
    <t>Calculated pressure in atmospheres =</t>
  </si>
  <si>
    <t xml:space="preserve">Gauge reading in inches of mercury = </t>
  </si>
  <si>
    <t xml:space="preserve">Number of moles of any gas (n) in the tank volume when pumped to vacuum level entered.   </t>
  </si>
  <si>
    <t>T (25C) = 298 Kelvin</t>
  </si>
  <si>
    <t>R=0.08206L-atm/k-mol   (Ideal Gas Law constant)</t>
  </si>
  <si>
    <t>PV=nRT, So n=PV/RT</t>
  </si>
  <si>
    <t>moles</t>
  </si>
  <si>
    <t>Molecular weight of air = 29g/mol</t>
  </si>
  <si>
    <t xml:space="preserve">Therefore each pumpdown of the tank from air, leaves </t>
  </si>
  <si>
    <t>grams of air to mix with the SF6</t>
  </si>
  <si>
    <t>Molecular weight of SF6 = 146g/mol</t>
  </si>
  <si>
    <t xml:space="preserve">Therefore each pumpdown of the tank from SF6, leaves behind </t>
  </si>
  <si>
    <t>grams of SF6 to be vented to air when the tank opens</t>
  </si>
  <si>
    <t>pounds of SF6 (liquid or vapor)</t>
  </si>
  <si>
    <t>System pressurization calculations:</t>
  </si>
  <si>
    <t>How many moles of gas are contained in the system when pressurized to</t>
  </si>
  <si>
    <t>psig?</t>
  </si>
  <si>
    <t xml:space="preserve">psig is </t>
  </si>
  <si>
    <t>atmospheres</t>
  </si>
  <si>
    <t>n= PV/RT =</t>
  </si>
  <si>
    <t>moles of gas</t>
  </si>
  <si>
    <t>When this gas is pure SF6, it weighs</t>
  </si>
  <si>
    <t>grams</t>
  </si>
  <si>
    <t>pounds</t>
  </si>
  <si>
    <t>When this gas is pure air, it weighs</t>
  </si>
  <si>
    <t>volume in liters =</t>
  </si>
  <si>
    <t>TANK PSI</t>
  </si>
  <si>
    <t>LBS mass of SF6</t>
  </si>
  <si>
    <t>Inches of HG vacuum</t>
  </si>
  <si>
    <t>SF6 gas management table for UITF and CEBAF Glassman tanks.</t>
  </si>
  <si>
    <t>" vacuum below this line</t>
  </si>
  <si>
    <t>25 ft3 for UITF or CEBAF Glassman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</si>
</sst>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0" fillId="4" borderId="0" xfId="0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6"/>
  <sheetViews>
    <sheetView tabSelected="1" workbookViewId="0">
      <selection activeCell="J28" sqref="J28"/>
    </sheetView>
  </sheetViews>
  <sheetFormatPr defaultRowHeight="15" x14ac:dyDescent="0.25"/>
  <cols>
    <col min="7" max="7" width="10.140625" customWidth="1"/>
    <col min="15" max="15" width="10.28515625" customWidth="1"/>
    <col min="18" max="18" width="6.7109375" customWidth="1"/>
  </cols>
  <sheetData>
    <row r="1" spans="1:17" x14ac:dyDescent="0.25">
      <c r="A1" t="s">
        <v>0</v>
      </c>
      <c r="D1" t="s">
        <v>1</v>
      </c>
    </row>
    <row r="2" spans="1:17" x14ac:dyDescent="0.25">
      <c r="A2" t="s">
        <v>35</v>
      </c>
      <c r="E2" s="5"/>
      <c r="G2" t="s">
        <v>29</v>
      </c>
      <c r="J2" s="2">
        <v>707.92</v>
      </c>
    </row>
    <row r="3" spans="1:17" x14ac:dyDescent="0.25">
      <c r="A3" t="s">
        <v>2</v>
      </c>
    </row>
    <row r="4" spans="1:17" x14ac:dyDescent="0.25">
      <c r="A4" t="s">
        <v>3</v>
      </c>
      <c r="E4" s="1">
        <v>100</v>
      </c>
      <c r="G4" t="s">
        <v>4</v>
      </c>
      <c r="K4" s="2">
        <f xml:space="preserve"> E4/760</f>
        <v>0.13157894736842105</v>
      </c>
      <c r="M4" t="s">
        <v>5</v>
      </c>
      <c r="Q4" s="2">
        <f>29.92-(K4*29.92)</f>
        <v>25.983157894736845</v>
      </c>
    </row>
    <row r="5" spans="1:17" x14ac:dyDescent="0.25">
      <c r="A5" t="s">
        <v>6</v>
      </c>
    </row>
    <row r="6" spans="1:17" x14ac:dyDescent="0.25">
      <c r="A6" t="s">
        <v>7</v>
      </c>
    </row>
    <row r="7" spans="1:17" x14ac:dyDescent="0.25">
      <c r="A7" t="s">
        <v>8</v>
      </c>
    </row>
    <row r="8" spans="1:17" x14ac:dyDescent="0.25">
      <c r="A8" t="s">
        <v>9</v>
      </c>
      <c r="D8" s="2">
        <f>(K4*J2)/(0.08206*298)</f>
        <v>3.8091038485938684</v>
      </c>
      <c r="E8" s="2" t="s">
        <v>10</v>
      </c>
      <c r="G8" s="3"/>
    </row>
    <row r="9" spans="1:17" x14ac:dyDescent="0.25">
      <c r="A9" t="s">
        <v>11</v>
      </c>
      <c r="E9" t="s">
        <v>12</v>
      </c>
      <c r="K9" s="2">
        <f>D8*29</f>
        <v>110.46401160922218</v>
      </c>
      <c r="L9" t="s">
        <v>13</v>
      </c>
      <c r="P9">
        <f>K9*0.00220462</f>
        <v>0.2435311692739234</v>
      </c>
    </row>
    <row r="10" spans="1:17" x14ac:dyDescent="0.25">
      <c r="A10" t="s">
        <v>14</v>
      </c>
      <c r="E10" t="s">
        <v>15</v>
      </c>
      <c r="L10" s="2">
        <f>D8*146</f>
        <v>556.12916189470479</v>
      </c>
      <c r="M10" t="s">
        <v>16</v>
      </c>
    </row>
    <row r="11" spans="1:17" x14ac:dyDescent="0.25">
      <c r="L11" s="2">
        <f>L10*0.00220462</f>
        <v>1.2260534728963042</v>
      </c>
      <c r="M11" t="s">
        <v>17</v>
      </c>
    </row>
    <row r="12" spans="1:17" x14ac:dyDescent="0.25">
      <c r="A12" t="s">
        <v>18</v>
      </c>
      <c r="L12" s="3"/>
    </row>
    <row r="13" spans="1:17" x14ac:dyDescent="0.25">
      <c r="A13" t="s">
        <v>19</v>
      </c>
      <c r="H13" s="1">
        <v>59</v>
      </c>
      <c r="I13" t="s">
        <v>20</v>
      </c>
    </row>
    <row r="14" spans="1:17" x14ac:dyDescent="0.25">
      <c r="A14" s="2">
        <f>H13</f>
        <v>59</v>
      </c>
      <c r="B14" t="s">
        <v>21</v>
      </c>
      <c r="C14" s="2">
        <f>(H13+14.696)/14.696</f>
        <v>5.0146978769733259</v>
      </c>
      <c r="D14" t="s">
        <v>22</v>
      </c>
    </row>
    <row r="15" spans="1:17" x14ac:dyDescent="0.25">
      <c r="A15" t="s">
        <v>23</v>
      </c>
      <c r="C15" s="2">
        <f>(C14*J2)/(0.08206*298)</f>
        <v>145.17143786863096</v>
      </c>
      <c r="D15" t="s">
        <v>24</v>
      </c>
      <c r="F15" t="s">
        <v>25</v>
      </c>
      <c r="J15" s="2">
        <f>C15*146</f>
        <v>21195.02992882012</v>
      </c>
      <c r="K15" t="s">
        <v>26</v>
      </c>
      <c r="L15" s="2">
        <f>J15*0.00220462</f>
        <v>46.726986881675415</v>
      </c>
      <c r="M15" t="s">
        <v>27</v>
      </c>
    </row>
    <row r="16" spans="1:17" x14ac:dyDescent="0.25">
      <c r="F16" t="s">
        <v>28</v>
      </c>
      <c r="J16" s="2">
        <f>C15*29</f>
        <v>4209.9716981902975</v>
      </c>
      <c r="K16" t="s">
        <v>26</v>
      </c>
      <c r="L16" s="2">
        <f>J16*0.00220462</f>
        <v>9.2813878052642931</v>
      </c>
      <c r="M16" t="s">
        <v>27</v>
      </c>
    </row>
    <row r="21" spans="1:15" x14ac:dyDescent="0.25">
      <c r="A21" t="s">
        <v>33</v>
      </c>
    </row>
    <row r="23" spans="1:15" x14ac:dyDescent="0.25">
      <c r="A23" t="s">
        <v>30</v>
      </c>
      <c r="C23" t="s">
        <v>31</v>
      </c>
    </row>
    <row r="24" spans="1:15" x14ac:dyDescent="0.25">
      <c r="A24">
        <v>60</v>
      </c>
      <c r="C24">
        <v>47.361037398415476</v>
      </c>
      <c r="O24" s="4"/>
    </row>
    <row r="25" spans="1:15" x14ac:dyDescent="0.25">
      <c r="A25">
        <v>59</v>
      </c>
      <c r="C25">
        <v>46.726986881675415</v>
      </c>
    </row>
    <row r="26" spans="1:15" x14ac:dyDescent="0.25">
      <c r="A26">
        <v>58</v>
      </c>
      <c r="C26">
        <v>46.092936364935355</v>
      </c>
    </row>
    <row r="27" spans="1:15" x14ac:dyDescent="0.25">
      <c r="A27">
        <v>57</v>
      </c>
      <c r="C27">
        <v>45.458885848195294</v>
      </c>
    </row>
    <row r="28" spans="1:15" x14ac:dyDescent="0.25">
      <c r="A28">
        <v>56</v>
      </c>
      <c r="C28">
        <v>44.824835331455233</v>
      </c>
    </row>
    <row r="29" spans="1:15" x14ac:dyDescent="0.25">
      <c r="A29">
        <v>55</v>
      </c>
      <c r="C29">
        <v>44.190784814715173</v>
      </c>
    </row>
    <row r="30" spans="1:15" x14ac:dyDescent="0.25">
      <c r="A30">
        <v>54</v>
      </c>
      <c r="C30">
        <v>43.556734297975112</v>
      </c>
    </row>
    <row r="31" spans="1:15" x14ac:dyDescent="0.25">
      <c r="A31">
        <v>53</v>
      </c>
      <c r="C31">
        <v>42.922683781235058</v>
      </c>
    </row>
    <row r="32" spans="1:15" x14ac:dyDescent="0.25">
      <c r="A32">
        <v>52</v>
      </c>
      <c r="C32">
        <v>42.288633264494997</v>
      </c>
    </row>
    <row r="33" spans="1:3" x14ac:dyDescent="0.25">
      <c r="A33">
        <v>51</v>
      </c>
      <c r="C33">
        <v>41.654582747754937</v>
      </c>
    </row>
    <row r="34" spans="1:3" x14ac:dyDescent="0.25">
      <c r="A34">
        <v>50</v>
      </c>
      <c r="C34">
        <v>41.020532231014876</v>
      </c>
    </row>
    <row r="35" spans="1:3" x14ac:dyDescent="0.25">
      <c r="A35">
        <v>49</v>
      </c>
      <c r="C35">
        <v>40.386481714274815</v>
      </c>
    </row>
    <row r="36" spans="1:3" x14ac:dyDescent="0.25">
      <c r="A36">
        <v>48</v>
      </c>
      <c r="C36">
        <v>39.752431197534754</v>
      </c>
    </row>
    <row r="37" spans="1:3" x14ac:dyDescent="0.25">
      <c r="A37">
        <v>47</v>
      </c>
      <c r="C37">
        <v>39.118380680794694</v>
      </c>
    </row>
    <row r="38" spans="1:3" x14ac:dyDescent="0.25">
      <c r="A38">
        <v>46</v>
      </c>
      <c r="C38">
        <v>38.484330164054633</v>
      </c>
    </row>
    <row r="39" spans="1:3" x14ac:dyDescent="0.25">
      <c r="A39">
        <v>45</v>
      </c>
      <c r="C39">
        <v>37.850279647314586</v>
      </c>
    </row>
    <row r="40" spans="1:3" x14ac:dyDescent="0.25">
      <c r="A40">
        <v>44</v>
      </c>
      <c r="C40">
        <v>37.216229130574533</v>
      </c>
    </row>
    <row r="41" spans="1:3" x14ac:dyDescent="0.25">
      <c r="A41">
        <v>43</v>
      </c>
      <c r="C41">
        <v>36.582178613834472</v>
      </c>
    </row>
    <row r="42" spans="1:3" x14ac:dyDescent="0.25">
      <c r="A42">
        <v>42</v>
      </c>
      <c r="C42">
        <v>35.948128097094397</v>
      </c>
    </row>
    <row r="43" spans="1:3" x14ac:dyDescent="0.25">
      <c r="A43">
        <v>41</v>
      </c>
      <c r="C43">
        <v>35.314077580354351</v>
      </c>
    </row>
    <row r="44" spans="1:3" x14ac:dyDescent="0.25">
      <c r="A44">
        <v>40</v>
      </c>
      <c r="C44">
        <v>34.68002706361429</v>
      </c>
    </row>
    <row r="45" spans="1:3" x14ac:dyDescent="0.25">
      <c r="A45">
        <v>39</v>
      </c>
      <c r="C45">
        <v>34.045976546874229</v>
      </c>
    </row>
    <row r="46" spans="1:3" x14ac:dyDescent="0.25">
      <c r="A46">
        <v>38</v>
      </c>
      <c r="C46">
        <v>33.411926030134161</v>
      </c>
    </row>
    <row r="47" spans="1:3" x14ac:dyDescent="0.25">
      <c r="A47">
        <v>37</v>
      </c>
      <c r="C47">
        <v>32.7778755133941</v>
      </c>
    </row>
    <row r="48" spans="1:3" x14ac:dyDescent="0.25">
      <c r="A48">
        <v>36</v>
      </c>
      <c r="C48">
        <v>32.143824996654047</v>
      </c>
    </row>
    <row r="49" spans="1:3" x14ac:dyDescent="0.25">
      <c r="A49">
        <v>35</v>
      </c>
      <c r="C49">
        <v>31.509774479913986</v>
      </c>
    </row>
    <row r="50" spans="1:3" x14ac:dyDescent="0.25">
      <c r="A50">
        <v>34</v>
      </c>
      <c r="C50">
        <v>30.875723963173922</v>
      </c>
    </row>
    <row r="51" spans="1:3" x14ac:dyDescent="0.25">
      <c r="A51">
        <v>33</v>
      </c>
      <c r="C51">
        <v>30.241673446433872</v>
      </c>
    </row>
    <row r="52" spans="1:3" x14ac:dyDescent="0.25">
      <c r="A52">
        <v>32</v>
      </c>
      <c r="C52">
        <v>29.607622929693811</v>
      </c>
    </row>
    <row r="53" spans="1:3" x14ac:dyDescent="0.25">
      <c r="A53">
        <v>31</v>
      </c>
      <c r="C53">
        <v>28.973572412953747</v>
      </c>
    </row>
    <row r="54" spans="1:3" x14ac:dyDescent="0.25">
      <c r="A54">
        <v>30</v>
      </c>
      <c r="C54">
        <v>28.339521896213693</v>
      </c>
    </row>
    <row r="55" spans="1:3" x14ac:dyDescent="0.25">
      <c r="A55">
        <v>29</v>
      </c>
      <c r="C55">
        <v>27.705471379473632</v>
      </c>
    </row>
    <row r="56" spans="1:3" x14ac:dyDescent="0.25">
      <c r="A56">
        <v>28</v>
      </c>
      <c r="C56">
        <v>27.071420862733575</v>
      </c>
    </row>
    <row r="57" spans="1:3" x14ac:dyDescent="0.25">
      <c r="A57">
        <v>27</v>
      </c>
      <c r="C57">
        <v>26.437370345993511</v>
      </c>
    </row>
    <row r="58" spans="1:3" x14ac:dyDescent="0.25">
      <c r="A58">
        <v>26</v>
      </c>
      <c r="C58">
        <v>25.80331982925345</v>
      </c>
    </row>
    <row r="59" spans="1:3" x14ac:dyDescent="0.25">
      <c r="A59">
        <v>25</v>
      </c>
      <c r="C59">
        <v>25.169269312513393</v>
      </c>
    </row>
    <row r="60" spans="1:3" x14ac:dyDescent="0.25">
      <c r="A60">
        <v>24</v>
      </c>
      <c r="C60">
        <v>24.535218795773332</v>
      </c>
    </row>
    <row r="61" spans="1:3" x14ac:dyDescent="0.25">
      <c r="A61">
        <v>23</v>
      </c>
      <c r="C61">
        <v>23.901168279033271</v>
      </c>
    </row>
    <row r="62" spans="1:3" x14ac:dyDescent="0.25">
      <c r="A62">
        <v>22</v>
      </c>
      <c r="C62">
        <v>23.267117762293218</v>
      </c>
    </row>
    <row r="63" spans="1:3" x14ac:dyDescent="0.25">
      <c r="A63">
        <v>21</v>
      </c>
      <c r="C63">
        <v>22.633067245553157</v>
      </c>
    </row>
    <row r="64" spans="1:3" x14ac:dyDescent="0.25">
      <c r="A64">
        <v>20</v>
      </c>
      <c r="C64">
        <v>21.999016728813096</v>
      </c>
    </row>
    <row r="65" spans="1:38" x14ac:dyDescent="0.25">
      <c r="A65">
        <v>19</v>
      </c>
      <c r="C65">
        <v>21.364966212073039</v>
      </c>
    </row>
    <row r="66" spans="1:38" x14ac:dyDescent="0.25">
      <c r="A66">
        <v>18</v>
      </c>
      <c r="C66">
        <v>20.730915695332978</v>
      </c>
    </row>
    <row r="67" spans="1:38" x14ac:dyDescent="0.25">
      <c r="A67">
        <v>17</v>
      </c>
      <c r="C67">
        <v>20.096865178592921</v>
      </c>
    </row>
    <row r="68" spans="1:38" x14ac:dyDescent="0.25">
      <c r="A68">
        <v>16</v>
      </c>
      <c r="C68">
        <v>19.46281466185286</v>
      </c>
    </row>
    <row r="69" spans="1:38" x14ac:dyDescent="0.25">
      <c r="A69">
        <v>15</v>
      </c>
      <c r="C69">
        <v>18.8287641451128</v>
      </c>
    </row>
    <row r="70" spans="1:38" x14ac:dyDescent="0.25">
      <c r="A70">
        <v>14</v>
      </c>
      <c r="C70">
        <v>18.194713628372742</v>
      </c>
    </row>
    <row r="71" spans="1:38" x14ac:dyDescent="0.25">
      <c r="A71">
        <v>13</v>
      </c>
      <c r="C71">
        <v>17.560663111632682</v>
      </c>
    </row>
    <row r="72" spans="1:38" x14ac:dyDescent="0.25">
      <c r="A72">
        <v>12</v>
      </c>
      <c r="C72">
        <v>16.926612594892624</v>
      </c>
    </row>
    <row r="73" spans="1:38" x14ac:dyDescent="0.25">
      <c r="A73">
        <v>11</v>
      </c>
      <c r="C73">
        <v>16.29256207815256</v>
      </c>
    </row>
    <row r="74" spans="1:38" x14ac:dyDescent="0.25">
      <c r="A74">
        <v>10</v>
      </c>
      <c r="C74">
        <v>15.658511561412505</v>
      </c>
    </row>
    <row r="75" spans="1:38" x14ac:dyDescent="0.25">
      <c r="A75">
        <v>9</v>
      </c>
      <c r="C75">
        <v>15.024461044672446</v>
      </c>
    </row>
    <row r="76" spans="1:38" x14ac:dyDescent="0.25">
      <c r="A76">
        <v>8</v>
      </c>
      <c r="C76">
        <v>14.390410527932387</v>
      </c>
      <c r="AK76" s="1" t="s">
        <v>32</v>
      </c>
      <c r="AL76" s="1"/>
    </row>
    <row r="77" spans="1:38" x14ac:dyDescent="0.25">
      <c r="A77">
        <v>7</v>
      </c>
      <c r="C77">
        <v>13.756360011192326</v>
      </c>
    </row>
    <row r="78" spans="1:38" x14ac:dyDescent="0.25">
      <c r="A78">
        <v>6</v>
      </c>
      <c r="C78">
        <v>13.122309494452267</v>
      </c>
    </row>
    <row r="79" spans="1:38" x14ac:dyDescent="0.25">
      <c r="A79">
        <v>5</v>
      </c>
      <c r="C79">
        <v>12.488258977712208</v>
      </c>
    </row>
    <row r="80" spans="1:38" x14ac:dyDescent="0.25">
      <c r="A80">
        <v>4</v>
      </c>
      <c r="C80">
        <v>11.854208460972149</v>
      </c>
    </row>
    <row r="81" spans="1:3" x14ac:dyDescent="0.25">
      <c r="A81">
        <v>3</v>
      </c>
      <c r="C81">
        <v>11.220157944232088</v>
      </c>
    </row>
    <row r="82" spans="1:3" x14ac:dyDescent="0.25">
      <c r="A82">
        <v>2</v>
      </c>
      <c r="C82">
        <v>10.586107427492029</v>
      </c>
    </row>
    <row r="83" spans="1:3" x14ac:dyDescent="0.25">
      <c r="A83">
        <v>1</v>
      </c>
      <c r="C83">
        <v>9.9520569107519687</v>
      </c>
    </row>
    <row r="84" spans="1:3" x14ac:dyDescent="0.25">
      <c r="A84">
        <v>0</v>
      </c>
      <c r="C84">
        <v>9.3180063940119133</v>
      </c>
    </row>
    <row r="85" spans="1:3" x14ac:dyDescent="0.25">
      <c r="A85" t="s">
        <v>34</v>
      </c>
    </row>
    <row r="86" spans="1:3" x14ac:dyDescent="0.25">
      <c r="A86" s="6">
        <v>0</v>
      </c>
      <c r="C86">
        <v>9.3180063940119133</v>
      </c>
    </row>
    <row r="87" spans="1:3" x14ac:dyDescent="0.25">
      <c r="A87" s="6">
        <v>1</v>
      </c>
      <c r="C87">
        <v>9.0062092394728417</v>
      </c>
    </row>
    <row r="88" spans="1:3" x14ac:dyDescent="0.25">
      <c r="A88" s="6">
        <v>2</v>
      </c>
      <c r="C88">
        <v>8.6947912159779293</v>
      </c>
    </row>
    <row r="89" spans="1:3" x14ac:dyDescent="0.25">
      <c r="A89" s="6">
        <v>3</v>
      </c>
      <c r="C89">
        <v>8.3833731924830204</v>
      </c>
    </row>
    <row r="90" spans="1:3" x14ac:dyDescent="0.25">
      <c r="A90" s="6">
        <v>4</v>
      </c>
      <c r="C90">
        <v>8.0719551689881062</v>
      </c>
    </row>
    <row r="91" spans="1:3" x14ac:dyDescent="0.25">
      <c r="A91" s="6">
        <v>5</v>
      </c>
      <c r="C91">
        <v>7.7605371454931964</v>
      </c>
    </row>
    <row r="92" spans="1:3" x14ac:dyDescent="0.25">
      <c r="A92" s="6">
        <v>6</v>
      </c>
      <c r="C92">
        <v>7.449119121998284</v>
      </c>
    </row>
    <row r="93" spans="1:3" x14ac:dyDescent="0.25">
      <c r="A93" s="6">
        <v>7</v>
      </c>
      <c r="C93">
        <v>7.1377010985033715</v>
      </c>
    </row>
    <row r="94" spans="1:3" x14ac:dyDescent="0.25">
      <c r="A94" s="6">
        <v>8</v>
      </c>
      <c r="C94">
        <v>6.8262830750084627</v>
      </c>
    </row>
    <row r="95" spans="1:3" x14ac:dyDescent="0.25">
      <c r="A95" s="6">
        <v>9</v>
      </c>
      <c r="C95">
        <v>6.5148650515135493</v>
      </c>
    </row>
    <row r="96" spans="1:3" x14ac:dyDescent="0.25">
      <c r="A96" s="6">
        <v>10</v>
      </c>
      <c r="C96">
        <v>6.2034470280186369</v>
      </c>
    </row>
    <row r="97" spans="1:3" x14ac:dyDescent="0.25">
      <c r="A97" s="6">
        <v>11</v>
      </c>
      <c r="C97">
        <v>5.8920290045237262</v>
      </c>
    </row>
    <row r="98" spans="1:3" x14ac:dyDescent="0.25">
      <c r="A98" s="6">
        <v>12</v>
      </c>
      <c r="C98">
        <v>5.5806109810288147</v>
      </c>
    </row>
    <row r="99" spans="1:3" x14ac:dyDescent="0.25">
      <c r="A99" s="6">
        <v>13</v>
      </c>
      <c r="C99">
        <v>5.269192957533904</v>
      </c>
    </row>
    <row r="100" spans="1:3" x14ac:dyDescent="0.25">
      <c r="A100" s="6">
        <v>14</v>
      </c>
      <c r="C100">
        <v>4.9577749340389934</v>
      </c>
    </row>
    <row r="101" spans="1:3" x14ac:dyDescent="0.25">
      <c r="A101" s="6">
        <v>15</v>
      </c>
      <c r="C101">
        <v>4.646356910544081</v>
      </c>
    </row>
    <row r="102" spans="1:3" x14ac:dyDescent="0.25">
      <c r="A102" s="6">
        <v>16</v>
      </c>
      <c r="C102">
        <v>4.3349388870491685</v>
      </c>
    </row>
    <row r="103" spans="1:3" x14ac:dyDescent="0.25">
      <c r="A103" s="6">
        <v>17</v>
      </c>
      <c r="C103">
        <v>4.023520863554257</v>
      </c>
    </row>
    <row r="104" spans="1:3" x14ac:dyDescent="0.25">
      <c r="A104" s="6">
        <v>18</v>
      </c>
      <c r="C104">
        <v>3.7121028400593468</v>
      </c>
    </row>
    <row r="105" spans="1:3" x14ac:dyDescent="0.25">
      <c r="A105" s="6">
        <v>19</v>
      </c>
      <c r="C105">
        <v>3.4006848165644343</v>
      </c>
    </row>
    <row r="106" spans="1:3" x14ac:dyDescent="0.25">
      <c r="A106" s="6">
        <v>20</v>
      </c>
      <c r="C106">
        <v>3.0892667930695228</v>
      </c>
    </row>
    <row r="107" spans="1:3" x14ac:dyDescent="0.25">
      <c r="A107" s="6">
        <v>21</v>
      </c>
      <c r="C107">
        <v>2.7778487695746117</v>
      </c>
    </row>
    <row r="108" spans="1:3" x14ac:dyDescent="0.25">
      <c r="A108" s="6">
        <v>22</v>
      </c>
      <c r="C108">
        <v>2.4664307460796997</v>
      </c>
    </row>
    <row r="109" spans="1:3" x14ac:dyDescent="0.25">
      <c r="A109" s="6">
        <v>23</v>
      </c>
      <c r="C109">
        <v>2.1550127225847886</v>
      </c>
    </row>
    <row r="110" spans="1:3" x14ac:dyDescent="0.25">
      <c r="A110" s="6">
        <v>24</v>
      </c>
      <c r="C110">
        <v>1.8435946990898764</v>
      </c>
    </row>
    <row r="111" spans="1:3" x14ac:dyDescent="0.25">
      <c r="A111" s="6">
        <v>25</v>
      </c>
      <c r="C111">
        <v>1.5321766755949653</v>
      </c>
    </row>
    <row r="112" spans="1:3" x14ac:dyDescent="0.25">
      <c r="A112" s="6">
        <v>26</v>
      </c>
      <c r="C112">
        <v>1.2207586521000535</v>
      </c>
    </row>
    <row r="113" spans="1:3" x14ac:dyDescent="0.25">
      <c r="A113" s="6">
        <v>27</v>
      </c>
      <c r="C113">
        <v>0.90934062860514209</v>
      </c>
    </row>
    <row r="114" spans="1:3" x14ac:dyDescent="0.25">
      <c r="A114" s="6">
        <v>28</v>
      </c>
      <c r="C114">
        <v>0.59792260511023065</v>
      </c>
    </row>
    <row r="115" spans="1:3" x14ac:dyDescent="0.25">
      <c r="A115" s="6">
        <v>29</v>
      </c>
      <c r="C115">
        <v>0.28650458161531916</v>
      </c>
    </row>
    <row r="116" spans="1:3" x14ac:dyDescent="0.25">
      <c r="A116" s="6">
        <v>29.92</v>
      </c>
      <c r="C116">
        <v>0</v>
      </c>
    </row>
  </sheetData>
  <pageMargins left="0.7" right="0.7" top="0.75" bottom="0.75" header="0.3" footer="0.3"/>
  <pageSetup paperSize="17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2019-02-18T16:04:35Z</dcterms:modified>
</cp:coreProperties>
</file>