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elastics_all" sheetId="1" r:id="rId1"/>
    <sheet name="graphs" sheetId="2" r:id="rId2"/>
  </sheets>
  <calcPr calcId="145621"/>
</workbook>
</file>

<file path=xl/calcChain.xml><?xml version="1.0" encoding="utf-8"?>
<calcChain xmlns="http://schemas.openxmlformats.org/spreadsheetml/2006/main">
  <c r="S9" i="1" l="1"/>
  <c r="S10" i="1"/>
  <c r="S11" i="1"/>
  <c r="S8" i="1"/>
  <c r="S5" i="1"/>
  <c r="S6" i="1"/>
  <c r="S7" i="1"/>
  <c r="S4" i="1"/>
  <c r="I91" i="1" l="1"/>
  <c r="K91" i="1" s="1"/>
  <c r="I90" i="1"/>
  <c r="I89" i="1"/>
  <c r="K89" i="1" s="1"/>
  <c r="I88" i="1"/>
  <c r="K88" i="1" s="1"/>
  <c r="I86" i="1"/>
  <c r="K86" i="1" s="1"/>
  <c r="I85" i="1"/>
  <c r="K85" i="1" s="1"/>
  <c r="I82" i="1"/>
  <c r="K82" i="1" s="1"/>
  <c r="I81" i="1"/>
  <c r="K81" i="1" s="1"/>
  <c r="I80" i="1"/>
  <c r="J80" i="1" s="1"/>
  <c r="K79" i="1"/>
  <c r="I79" i="1"/>
  <c r="J79" i="1" s="1"/>
  <c r="I78" i="1"/>
  <c r="K78" i="1" s="1"/>
  <c r="I77" i="1"/>
  <c r="K77" i="1" s="1"/>
  <c r="I74" i="1"/>
  <c r="K74" i="1" s="1"/>
  <c r="I73" i="1"/>
  <c r="J73" i="1" s="1"/>
  <c r="I72" i="1"/>
  <c r="K72" i="1" s="1"/>
  <c r="I71" i="1"/>
  <c r="K71" i="1" s="1"/>
  <c r="I70" i="1"/>
  <c r="K70" i="1" s="1"/>
  <c r="I69" i="1"/>
  <c r="K69" i="1" s="1"/>
  <c r="I64" i="1"/>
  <c r="K64" i="1" s="1"/>
  <c r="I63" i="1"/>
  <c r="K63" i="1" s="1"/>
  <c r="I62" i="1"/>
  <c r="J62" i="1" s="1"/>
  <c r="I61" i="1"/>
  <c r="K61" i="1" s="1"/>
  <c r="I60" i="1"/>
  <c r="K60" i="1" s="1"/>
  <c r="I59" i="1"/>
  <c r="J59" i="1" s="1"/>
  <c r="I53" i="1"/>
  <c r="K53" i="1" s="1"/>
  <c r="I52" i="1"/>
  <c r="K52" i="1" s="1"/>
  <c r="I51" i="1"/>
  <c r="K51" i="1" s="1"/>
  <c r="I50" i="1"/>
  <c r="K50" i="1" s="1"/>
  <c r="I49" i="1"/>
  <c r="J49" i="1" s="1"/>
  <c r="I48" i="1"/>
  <c r="K48" i="1" s="1"/>
  <c r="I36" i="1"/>
  <c r="K36" i="1" s="1"/>
  <c r="K35" i="1"/>
  <c r="I35" i="1"/>
  <c r="J35" i="1" s="1"/>
  <c r="I34" i="1"/>
  <c r="K34" i="1" s="1"/>
  <c r="I33" i="1"/>
  <c r="K33" i="1" s="1"/>
  <c r="I44" i="1"/>
  <c r="K44" i="1" s="1"/>
  <c r="I43" i="1"/>
  <c r="K43" i="1" s="1"/>
  <c r="I42" i="1"/>
  <c r="K42" i="1" s="1"/>
  <c r="I41" i="1"/>
  <c r="K41" i="1" s="1"/>
  <c r="I40" i="1"/>
  <c r="K40" i="1" s="1"/>
  <c r="I39" i="1"/>
  <c r="J39" i="1" s="1"/>
  <c r="K31" i="1"/>
  <c r="I31" i="1"/>
  <c r="J31" i="1" s="1"/>
  <c r="I30" i="1"/>
  <c r="K30" i="1" s="1"/>
  <c r="I29" i="1"/>
  <c r="K29" i="1" s="1"/>
  <c r="I28" i="1"/>
  <c r="K28" i="1" s="1"/>
  <c r="I27" i="1"/>
  <c r="J27" i="1" s="1"/>
  <c r="I26" i="1"/>
  <c r="K26" i="1" s="1"/>
  <c r="I21" i="1"/>
  <c r="K21" i="1" s="1"/>
  <c r="I20" i="1"/>
  <c r="K20" i="1" s="1"/>
  <c r="I19" i="1"/>
  <c r="K19" i="1" s="1"/>
  <c r="I18" i="1"/>
  <c r="K18" i="1" s="1"/>
  <c r="I17" i="1"/>
  <c r="K17" i="1" s="1"/>
  <c r="I16" i="1"/>
  <c r="K16" i="1" s="1"/>
  <c r="I15" i="1"/>
  <c r="K15" i="1" s="1"/>
  <c r="I14" i="1"/>
  <c r="K14" i="1" s="1"/>
  <c r="I11" i="1"/>
  <c r="K11" i="1" s="1"/>
  <c r="I10" i="1"/>
  <c r="K10" i="1" s="1"/>
  <c r="I9" i="1"/>
  <c r="K9" i="1" s="1"/>
  <c r="I8" i="1"/>
  <c r="K8" i="1" s="1"/>
  <c r="I7" i="1"/>
  <c r="K7" i="1" s="1"/>
  <c r="I6" i="1"/>
  <c r="K6" i="1" s="1"/>
  <c r="I5" i="1"/>
  <c r="K5" i="1" s="1"/>
  <c r="R4" i="1"/>
  <c r="Q4" i="1"/>
  <c r="O4" i="1"/>
  <c r="I4" i="1"/>
  <c r="J43" i="1" l="1"/>
  <c r="J86" i="1"/>
  <c r="J89" i="1"/>
  <c r="J14" i="1"/>
  <c r="J33" i="1"/>
  <c r="P13" i="1"/>
  <c r="S13" i="1" s="1"/>
  <c r="P4" i="1"/>
  <c r="K4" i="1"/>
  <c r="J10" i="1"/>
  <c r="J19" i="1"/>
  <c r="J26" i="1"/>
  <c r="J42" i="1"/>
  <c r="J53" i="1"/>
  <c r="J70" i="1"/>
  <c r="J72" i="1"/>
  <c r="J85" i="1"/>
  <c r="J8" i="1"/>
  <c r="J64" i="1"/>
  <c r="J6" i="1"/>
  <c r="P5" i="1"/>
  <c r="J48" i="1"/>
  <c r="J5" i="1"/>
  <c r="J9" i="1"/>
  <c r="J18" i="1"/>
  <c r="J52" i="1"/>
  <c r="K27" i="1"/>
  <c r="P6" i="1" s="1"/>
  <c r="K39" i="1"/>
  <c r="P8" i="1" s="1"/>
  <c r="K49" i="1"/>
  <c r="P9" i="1" s="1"/>
  <c r="K59" i="1"/>
  <c r="K73" i="1"/>
  <c r="P11" i="1" s="1"/>
  <c r="K80" i="1"/>
  <c r="P12" i="1" s="1"/>
  <c r="S12" i="1" s="1"/>
  <c r="J7" i="1"/>
  <c r="J11" i="1"/>
  <c r="J20" i="1"/>
  <c r="J28" i="1"/>
  <c r="J30" i="1"/>
  <c r="J34" i="1"/>
  <c r="J50" i="1"/>
  <c r="J69" i="1"/>
  <c r="J74" i="1"/>
  <c r="J78" i="1"/>
  <c r="J16" i="1"/>
  <c r="J41" i="1"/>
  <c r="P7" i="1"/>
  <c r="J61" i="1"/>
  <c r="J82" i="1"/>
  <c r="P10" i="1"/>
  <c r="J4" i="1"/>
  <c r="J15" i="1"/>
  <c r="J17" i="1"/>
  <c r="J21" i="1"/>
  <c r="J29" i="1"/>
  <c r="J40" i="1"/>
  <c r="J44" i="1"/>
  <c r="J36" i="1"/>
  <c r="J51" i="1"/>
  <c r="J60" i="1"/>
  <c r="J63" i="1"/>
  <c r="J71" i="1"/>
  <c r="J77" i="1"/>
  <c r="J81" i="1"/>
  <c r="J88" i="1"/>
</calcChain>
</file>

<file path=xl/sharedStrings.xml><?xml version="1.0" encoding="utf-8"?>
<sst xmlns="http://schemas.openxmlformats.org/spreadsheetml/2006/main" count="42" uniqueCount="24">
  <si>
    <t>run</t>
  </si>
  <si>
    <t>runtime(s)</t>
  </si>
  <si>
    <t>Triggers</t>
  </si>
  <si>
    <t>AcceptedTriggers</t>
  </si>
  <si>
    <t>AvgCurr(uA)</t>
  </si>
  <si>
    <t>current (manual)</t>
  </si>
  <si>
    <t>dump</t>
  </si>
  <si>
    <t>target</t>
  </si>
  <si>
    <t>accepted events</t>
  </si>
  <si>
    <t>dump rate</t>
  </si>
  <si>
    <t>elastic rate</t>
  </si>
  <si>
    <t>nominal thickness</t>
  </si>
  <si>
    <t>measured thickness</t>
  </si>
  <si>
    <t>Foil</t>
  </si>
  <si>
    <t>foil number</t>
  </si>
  <si>
    <t>average elastic</t>
  </si>
  <si>
    <t xml:space="preserve">Foil </t>
  </si>
  <si>
    <t>3???</t>
  </si>
  <si>
    <t>thickness from rate</t>
  </si>
  <si>
    <t>predicted thickness nominal fit</t>
  </si>
  <si>
    <t>threshold</t>
  </si>
  <si>
    <t>high</t>
  </si>
  <si>
    <t xml:space="preserve">high </t>
  </si>
  <si>
    <t>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</si>
</sst>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FF"/>
        <bgColor rgb="FFFF00FF"/>
      </patternFill>
    </fill>
    <fill>
      <patternFill patternType="solid">
        <fgColor rgb="FFE80EDE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11" fontId="0" fillId="0" borderId="0" xfId="0" applyNumberFormat="1"/>
    <xf numFmtId="0" fontId="0" fillId="2" borderId="0" xfId="0" applyFill="1"/>
    <xf numFmtId="0" fontId="1" fillId="3" borderId="0" xfId="0" applyFont="1" applyFill="1"/>
    <xf numFmtId="0" fontId="0" fillId="4" borderId="1" xfId="0" applyFill="1" applyBorder="1" applyAlignment="1">
      <alignment horizontal="center"/>
    </xf>
    <xf numFmtId="0" fontId="0" fillId="3" borderId="0" xfId="0" applyFill="1"/>
    <xf numFmtId="0" fontId="0" fillId="0" borderId="1" xfId="0" applyBorder="1" applyAlignment="1">
      <alignment horizontal="center"/>
    </xf>
    <xf numFmtId="0" fontId="0" fillId="5" borderId="0" xfId="0" applyFill="1"/>
    <xf numFmtId="0" fontId="0" fillId="6" borderId="0" xfId="0" applyFill="1"/>
    <xf numFmtId="11" fontId="0" fillId="6" borderId="0" xfId="0" applyNumberFormat="1" applyFill="1"/>
    <xf numFmtId="0" fontId="0" fillId="6" borderId="1" xfId="0" applyFill="1" applyBorder="1" applyAlignment="1">
      <alignment horizontal="center"/>
    </xf>
    <xf numFmtId="0" fontId="0" fillId="7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predict</a:t>
            </a:r>
            <a:r>
              <a:rPr lang="en-US" baseline="0"/>
              <a:t> thickness from rate: high threshold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elastics_all!$P$4:$P$7</c:f>
              <c:numCache>
                <c:formatCode>General</c:formatCode>
                <c:ptCount val="4"/>
                <c:pt idx="0">
                  <c:v>61.899207991397191</c:v>
                </c:pt>
                <c:pt idx="1">
                  <c:v>60.434637928612375</c:v>
                </c:pt>
                <c:pt idx="2">
                  <c:v>286.34166686993063</c:v>
                </c:pt>
                <c:pt idx="3">
                  <c:v>509.6886644356141</c:v>
                </c:pt>
              </c:numCache>
            </c:numRef>
          </c:xVal>
          <c:yVal>
            <c:numRef>
              <c:f>elastics_all!$Q$4:$Q$7</c:f>
              <c:numCache>
                <c:formatCode>General</c:formatCode>
                <c:ptCount val="4"/>
                <c:pt idx="0">
                  <c:v>0.05</c:v>
                </c:pt>
                <c:pt idx="1">
                  <c:v>0.05</c:v>
                </c:pt>
                <c:pt idx="2">
                  <c:v>0.22500000000000001</c:v>
                </c:pt>
                <c:pt idx="3">
                  <c:v>0.35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/>
              <c:numFmt formatCode="0.00E+00" sourceLinked="0"/>
            </c:trendlineLbl>
          </c:trendline>
          <c:xVal>
            <c:numRef>
              <c:f>elastics_all!$P$4:$P$7</c:f>
              <c:numCache>
                <c:formatCode>General</c:formatCode>
                <c:ptCount val="4"/>
                <c:pt idx="0">
                  <c:v>61.899207991397191</c:v>
                </c:pt>
                <c:pt idx="1">
                  <c:v>60.434637928612375</c:v>
                </c:pt>
                <c:pt idx="2">
                  <c:v>286.34166686993063</c:v>
                </c:pt>
                <c:pt idx="3">
                  <c:v>509.6886644356141</c:v>
                </c:pt>
              </c:numCache>
            </c:numRef>
          </c:xVal>
          <c:yVal>
            <c:numRef>
              <c:f>elastics_all!$R$4:$R$7</c:f>
              <c:numCache>
                <c:formatCode>General</c:formatCode>
                <c:ptCount val="4"/>
                <c:pt idx="0">
                  <c:v>5.2999999999999999E-2</c:v>
                </c:pt>
                <c:pt idx="3">
                  <c:v>0.38800000000000001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82496"/>
        <c:axId val="52284416"/>
      </c:scatterChart>
      <c:valAx>
        <c:axId val="52282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Elastic</a:t>
                </a:r>
                <a:r>
                  <a:rPr lang="en-US" baseline="0"/>
                  <a:t> rate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2284416"/>
        <c:crosses val="autoZero"/>
        <c:crossBetween val="midCat"/>
      </c:valAx>
      <c:valAx>
        <c:axId val="522844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Thickness</a:t>
                </a:r>
                <a:r>
                  <a:rPr lang="en-US" baseline="0"/>
                  <a:t> (nm)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22824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Predict thickness from rate - low thresholds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elastics_all!$P$8:$P$13</c:f>
              <c:numCache>
                <c:formatCode>General</c:formatCode>
                <c:ptCount val="6"/>
                <c:pt idx="0">
                  <c:v>619.13814214518027</c:v>
                </c:pt>
                <c:pt idx="1">
                  <c:v>718.24462696917988</c:v>
                </c:pt>
                <c:pt idx="2">
                  <c:v>949.01574247158419</c:v>
                </c:pt>
                <c:pt idx="3">
                  <c:v>1288.033971861455</c:v>
                </c:pt>
                <c:pt idx="4">
                  <c:v>1532.6997081202901</c:v>
                </c:pt>
                <c:pt idx="5">
                  <c:v>1883.7476367459058</c:v>
                </c:pt>
              </c:numCache>
            </c:numRef>
          </c:xVal>
          <c:yVal>
            <c:numRef>
              <c:f>elastics_all!$Q$8:$Q$13</c:f>
              <c:numCache>
                <c:formatCode>General</c:formatCode>
                <c:ptCount val="6"/>
                <c:pt idx="0">
                  <c:v>0.35</c:v>
                </c:pt>
                <c:pt idx="1">
                  <c:v>0.5</c:v>
                </c:pt>
                <c:pt idx="2">
                  <c:v>0.625</c:v>
                </c:pt>
                <c:pt idx="3">
                  <c:v>0.75</c:v>
                </c:pt>
                <c:pt idx="4">
                  <c:v>0.87</c:v>
                </c:pt>
                <c:pt idx="5">
                  <c:v>1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trendline>
            <c:trendlineType val="linear"/>
            <c:forward val="500"/>
            <c:dispRSqr val="0"/>
            <c:dispEq val="1"/>
            <c:trendlineLbl>
              <c:layout/>
              <c:numFmt formatCode="0.00E+00" sourceLinked="0"/>
            </c:trendlineLbl>
          </c:trendline>
          <c:xVal>
            <c:numRef>
              <c:f>elastics_all!$P$8:$P$13</c:f>
              <c:numCache>
                <c:formatCode>General</c:formatCode>
                <c:ptCount val="6"/>
                <c:pt idx="0">
                  <c:v>619.13814214518027</c:v>
                </c:pt>
                <c:pt idx="1">
                  <c:v>718.24462696917988</c:v>
                </c:pt>
                <c:pt idx="2">
                  <c:v>949.01574247158419</c:v>
                </c:pt>
                <c:pt idx="3">
                  <c:v>1288.033971861455</c:v>
                </c:pt>
                <c:pt idx="4">
                  <c:v>1532.6997081202901</c:v>
                </c:pt>
                <c:pt idx="5">
                  <c:v>1883.7476367459058</c:v>
                </c:pt>
              </c:numCache>
            </c:numRef>
          </c:xVal>
          <c:yVal>
            <c:numRef>
              <c:f>elastics_all!$R$8:$R$13</c:f>
              <c:numCache>
                <c:formatCode>General</c:formatCode>
                <c:ptCount val="6"/>
                <c:pt idx="0">
                  <c:v>0.38800000000000001</c:v>
                </c:pt>
                <c:pt idx="1">
                  <c:v>0.49099999999999999</c:v>
                </c:pt>
                <c:pt idx="2">
                  <c:v>0.55200000000000005</c:v>
                </c:pt>
                <c:pt idx="3">
                  <c:v>0.79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17760"/>
        <c:axId val="58597760"/>
      </c:scatterChart>
      <c:valAx>
        <c:axId val="58517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Elastic</a:t>
                </a:r>
                <a:r>
                  <a:rPr lang="en-US" baseline="0"/>
                  <a:t> rate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8597760"/>
        <c:crosses val="autoZero"/>
        <c:crossBetween val="midCat"/>
      </c:valAx>
      <c:valAx>
        <c:axId val="585977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Thickness (nm)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85177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predicting thickness from elastic rates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202480983121433"/>
          <c:y val="0.16011247737868384"/>
          <c:w val="0.70501475237054656"/>
          <c:h val="0.66387270940447518"/>
        </c:manualLayout>
      </c:layout>
      <c:scatterChart>
        <c:scatterStyle val="smoothMarker"/>
        <c:varyColors val="0"/>
        <c:ser>
          <c:idx val="2"/>
          <c:order val="0"/>
          <c:tx>
            <c:v>nominal thickness</c:v>
          </c:tx>
          <c:spPr>
            <a:ln>
              <a:noFill/>
            </a:ln>
          </c:spPr>
          <c:xVal>
            <c:numRef>
              <c:f>elastics_all!$P$8:$P$13</c:f>
              <c:numCache>
                <c:formatCode>General</c:formatCode>
                <c:ptCount val="6"/>
                <c:pt idx="0">
                  <c:v>619.13814214518027</c:v>
                </c:pt>
                <c:pt idx="1">
                  <c:v>718.24462696917988</c:v>
                </c:pt>
                <c:pt idx="2">
                  <c:v>949.01574247158419</c:v>
                </c:pt>
                <c:pt idx="3">
                  <c:v>1288.033971861455</c:v>
                </c:pt>
                <c:pt idx="4">
                  <c:v>1532.6997081202901</c:v>
                </c:pt>
                <c:pt idx="5">
                  <c:v>1883.7476367459058</c:v>
                </c:pt>
              </c:numCache>
            </c:numRef>
          </c:xVal>
          <c:yVal>
            <c:numRef>
              <c:f>elastics_all!$Q$8:$Q$13</c:f>
              <c:numCache>
                <c:formatCode>General</c:formatCode>
                <c:ptCount val="6"/>
                <c:pt idx="0">
                  <c:v>0.35</c:v>
                </c:pt>
                <c:pt idx="1">
                  <c:v>0.5</c:v>
                </c:pt>
                <c:pt idx="2">
                  <c:v>0.625</c:v>
                </c:pt>
                <c:pt idx="3">
                  <c:v>0.75</c:v>
                </c:pt>
                <c:pt idx="4">
                  <c:v>0.87</c:v>
                </c:pt>
                <c:pt idx="5">
                  <c:v>1</c:v>
                </c:pt>
              </c:numCache>
            </c:numRef>
          </c:yVal>
          <c:smooth val="1"/>
        </c:ser>
        <c:ser>
          <c:idx val="0"/>
          <c:order val="1"/>
          <c:tx>
            <c:v>measured thicknesses</c:v>
          </c:tx>
          <c:spPr>
            <a:ln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-0.1441171915251398"/>
                  <c:y val="3.5100492575414373E-3"/>
                </c:manualLayout>
              </c:layout>
              <c:numFmt formatCode="0.00E+00" sourceLinked="0"/>
            </c:trendlineLbl>
          </c:trendline>
          <c:xVal>
            <c:numRef>
              <c:f>elastics_all!$P$8:$P$13</c:f>
              <c:numCache>
                <c:formatCode>General</c:formatCode>
                <c:ptCount val="6"/>
                <c:pt idx="0">
                  <c:v>619.13814214518027</c:v>
                </c:pt>
                <c:pt idx="1">
                  <c:v>718.24462696917988</c:v>
                </c:pt>
                <c:pt idx="2">
                  <c:v>949.01574247158419</c:v>
                </c:pt>
                <c:pt idx="3">
                  <c:v>1288.033971861455</c:v>
                </c:pt>
                <c:pt idx="4">
                  <c:v>1532.6997081202901</c:v>
                </c:pt>
                <c:pt idx="5">
                  <c:v>1883.7476367459058</c:v>
                </c:pt>
              </c:numCache>
            </c:numRef>
          </c:xVal>
          <c:yVal>
            <c:numRef>
              <c:f>elastics_all!$R$8:$R$13</c:f>
              <c:numCache>
                <c:formatCode>General</c:formatCode>
                <c:ptCount val="6"/>
                <c:pt idx="0">
                  <c:v>0.38800000000000001</c:v>
                </c:pt>
                <c:pt idx="1">
                  <c:v>0.49099999999999999</c:v>
                </c:pt>
                <c:pt idx="2">
                  <c:v>0.55200000000000005</c:v>
                </c:pt>
                <c:pt idx="3">
                  <c:v>0.79</c:v>
                </c:pt>
              </c:numCache>
            </c:numRef>
          </c:yVal>
          <c:smooth val="1"/>
        </c:ser>
        <c:ser>
          <c:idx val="1"/>
          <c:order val="2"/>
          <c:tx>
            <c:v>predicted</c:v>
          </c:tx>
          <c:marker>
            <c:symbol val="x"/>
            <c:size val="7"/>
            <c:spPr>
              <a:ln w="12700">
                <a:solidFill>
                  <a:srgbClr val="FF0000"/>
                </a:solidFill>
              </a:ln>
            </c:spPr>
          </c:marker>
          <c:xVal>
            <c:numRef>
              <c:f>elastics_all!$P$8:$P$13</c:f>
              <c:numCache>
                <c:formatCode>General</c:formatCode>
                <c:ptCount val="6"/>
                <c:pt idx="0">
                  <c:v>619.13814214518027</c:v>
                </c:pt>
                <c:pt idx="1">
                  <c:v>718.24462696917988</c:v>
                </c:pt>
                <c:pt idx="2">
                  <c:v>949.01574247158419</c:v>
                </c:pt>
                <c:pt idx="3">
                  <c:v>1288.033971861455</c:v>
                </c:pt>
                <c:pt idx="4">
                  <c:v>1532.6997081202901</c:v>
                </c:pt>
                <c:pt idx="5">
                  <c:v>1883.7476367459058</c:v>
                </c:pt>
              </c:numCache>
            </c:numRef>
          </c:xVal>
          <c:yVal>
            <c:numRef>
              <c:f>elastics_all!$S$8:$S$13</c:f>
              <c:numCache>
                <c:formatCode>General</c:formatCode>
                <c:ptCount val="6"/>
                <c:pt idx="0">
                  <c:v>0.40011305031202682</c:v>
                </c:pt>
                <c:pt idx="1">
                  <c:v>0.45610821423758663</c:v>
                </c:pt>
                <c:pt idx="2">
                  <c:v>0.58649389449644507</c:v>
                </c:pt>
                <c:pt idx="3">
                  <c:v>0.77803919410172206</c:v>
                </c:pt>
                <c:pt idx="4">
                  <c:v>0.91617533508796389</c:v>
                </c:pt>
                <c:pt idx="5">
                  <c:v>1.1145174147614367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07584"/>
        <c:axId val="55101696"/>
      </c:scatterChart>
      <c:valAx>
        <c:axId val="55107584"/>
        <c:scaling>
          <c:orientation val="minMax"/>
          <c:min val="5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Elastic</a:t>
                </a:r>
                <a:r>
                  <a:rPr lang="en-US" baseline="0"/>
                  <a:t> rate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5101696"/>
        <c:crosses val="autoZero"/>
        <c:crossBetween val="midCat"/>
      </c:valAx>
      <c:valAx>
        <c:axId val="55101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foil</a:t>
                </a:r>
                <a:r>
                  <a:rPr lang="en-US" baseline="0"/>
                  <a:t> thickness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51075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rates and current - high threshold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4188445859161215E-2"/>
          <c:y val="8.2626527354183826E-2"/>
          <c:w val="0.84561653411414028"/>
          <c:h val="0.71988233937801016"/>
        </c:manualLayout>
      </c:layout>
      <c:barChart>
        <c:barDir val="col"/>
        <c:grouping val="clustered"/>
        <c:varyColors val="0"/>
        <c:ser>
          <c:idx val="0"/>
          <c:order val="0"/>
          <c:tx>
            <c:v>elastic rate</c:v>
          </c:tx>
          <c:spPr>
            <a:pattFill prst="lt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numRef>
              <c:f>elastics_all!$L$4:$L$36</c:f>
              <c:numCache>
                <c:formatCode>General</c:formatCode>
                <c:ptCount val="33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0.05</c:v>
                </c:pt>
                <c:pt idx="16">
                  <c:v>0.05</c:v>
                </c:pt>
                <c:pt idx="17">
                  <c:v>0.05</c:v>
                </c:pt>
                <c:pt idx="22">
                  <c:v>0.22500000000000001</c:v>
                </c:pt>
                <c:pt idx="23">
                  <c:v>0.22500000000000001</c:v>
                </c:pt>
                <c:pt idx="24">
                  <c:v>0.22500000000000001</c:v>
                </c:pt>
                <c:pt idx="25">
                  <c:v>0.22500000000000001</c:v>
                </c:pt>
                <c:pt idx="26">
                  <c:v>0.22500000000000001</c:v>
                </c:pt>
                <c:pt idx="27">
                  <c:v>0.22500000000000001</c:v>
                </c:pt>
                <c:pt idx="29">
                  <c:v>0.35</c:v>
                </c:pt>
                <c:pt idx="30">
                  <c:v>0.35</c:v>
                </c:pt>
                <c:pt idx="31">
                  <c:v>0.35</c:v>
                </c:pt>
                <c:pt idx="32">
                  <c:v>0.35</c:v>
                </c:pt>
              </c:numCache>
            </c:numRef>
          </c:cat>
          <c:val>
            <c:numRef>
              <c:f>elastics_all!$K$4:$K$36</c:f>
              <c:numCache>
                <c:formatCode>General</c:formatCode>
                <c:ptCount val="33"/>
                <c:pt idx="0">
                  <c:v>61.907024022035714</c:v>
                </c:pt>
                <c:pt idx="1">
                  <c:v>62.177504080344484</c:v>
                </c:pt>
                <c:pt idx="2">
                  <c:v>62.32351076575133</c:v>
                </c:pt>
                <c:pt idx="3">
                  <c:v>62.297499273775848</c:v>
                </c:pt>
                <c:pt idx="4">
                  <c:v>61.931474598431258</c:v>
                </c:pt>
                <c:pt idx="5">
                  <c:v>61.663596981499737</c:v>
                </c:pt>
                <c:pt idx="6">
                  <c:v>61.361001692179357</c:v>
                </c:pt>
                <c:pt idx="7">
                  <c:v>61.532052517159805</c:v>
                </c:pt>
                <c:pt idx="10">
                  <c:v>60.455070844409121</c:v>
                </c:pt>
                <c:pt idx="11">
                  <c:v>60.431438988431154</c:v>
                </c:pt>
                <c:pt idx="12">
                  <c:v>60.190140807187824</c:v>
                </c:pt>
                <c:pt idx="13">
                  <c:v>60.542902787030307</c:v>
                </c:pt>
                <c:pt idx="14">
                  <c:v>60.5120824718568</c:v>
                </c:pt>
                <c:pt idx="15">
                  <c:v>60.487806096753616</c:v>
                </c:pt>
                <c:pt idx="16">
                  <c:v>60.420606603309707</c:v>
                </c:pt>
                <c:pt idx="17">
                  <c:v>60.437054829920498</c:v>
                </c:pt>
                <c:pt idx="22">
                  <c:v>285.6119199132325</c:v>
                </c:pt>
                <c:pt idx="23">
                  <c:v>285.99677369679495</c:v>
                </c:pt>
                <c:pt idx="24">
                  <c:v>286.72975117242402</c:v>
                </c:pt>
                <c:pt idx="25">
                  <c:v>285.97388778230766</c:v>
                </c:pt>
                <c:pt idx="26">
                  <c:v>286.93829136735832</c:v>
                </c:pt>
                <c:pt idx="27">
                  <c:v>286.79937728746637</c:v>
                </c:pt>
                <c:pt idx="29">
                  <c:v>510.01386713650248</c:v>
                </c:pt>
                <c:pt idx="30">
                  <c:v>509.08521447211803</c:v>
                </c:pt>
                <c:pt idx="31">
                  <c:v>509.18778051618216</c:v>
                </c:pt>
                <c:pt idx="32">
                  <c:v>510.46779561765374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55358976"/>
        <c:axId val="55360896"/>
      </c:barChart>
      <c:barChart>
        <c:barDir val="col"/>
        <c:grouping val="clustered"/>
        <c:varyColors val="0"/>
        <c:ser>
          <c:idx val="1"/>
          <c:order val="1"/>
          <c:tx>
            <c:v>beam current (uA)</c:v>
          </c:tx>
          <c:invertIfNegative val="0"/>
          <c:val>
            <c:numRef>
              <c:f>elastics_all!$E$4:$E$36</c:f>
              <c:numCache>
                <c:formatCode>General</c:formatCode>
                <c:ptCount val="33"/>
                <c:pt idx="0">
                  <c:v>4.0875500000000002</c:v>
                </c:pt>
                <c:pt idx="1">
                  <c:v>3.9680200000000001</c:v>
                </c:pt>
                <c:pt idx="2">
                  <c:v>4.0895099999999998</c:v>
                </c:pt>
                <c:pt idx="3">
                  <c:v>3.94421</c:v>
                </c:pt>
                <c:pt idx="4">
                  <c:v>4.1492000000000004</c:v>
                </c:pt>
                <c:pt idx="5">
                  <c:v>3.9298299999999999</c:v>
                </c:pt>
                <c:pt idx="6">
                  <c:v>4.0812299999999997</c:v>
                </c:pt>
                <c:pt idx="7">
                  <c:v>3.9823</c:v>
                </c:pt>
                <c:pt idx="10">
                  <c:v>4.2431700000000001</c:v>
                </c:pt>
                <c:pt idx="11">
                  <c:v>4.2080500000000001</c:v>
                </c:pt>
                <c:pt idx="12">
                  <c:v>3.9774500000000002</c:v>
                </c:pt>
                <c:pt idx="13">
                  <c:v>3.6266799999999999</c:v>
                </c:pt>
                <c:pt idx="14">
                  <c:v>3.9187400000000001</c:v>
                </c:pt>
                <c:pt idx="15">
                  <c:v>4.0459500000000004</c:v>
                </c:pt>
                <c:pt idx="16">
                  <c:v>4.1105700000000001</c:v>
                </c:pt>
                <c:pt idx="17">
                  <c:v>4.0483799999999999</c:v>
                </c:pt>
                <c:pt idx="22">
                  <c:v>4.2458299999999998</c:v>
                </c:pt>
                <c:pt idx="23">
                  <c:v>3.9092600000000002</c:v>
                </c:pt>
                <c:pt idx="24">
                  <c:v>4.1084699999999996</c:v>
                </c:pt>
                <c:pt idx="25">
                  <c:v>4.0005199999999999</c:v>
                </c:pt>
                <c:pt idx="26">
                  <c:v>4.2179599999999997</c:v>
                </c:pt>
                <c:pt idx="27">
                  <c:v>3.82803</c:v>
                </c:pt>
                <c:pt idx="29">
                  <c:v>3.4224199999999998</c:v>
                </c:pt>
                <c:pt idx="30">
                  <c:v>3.38795</c:v>
                </c:pt>
                <c:pt idx="31">
                  <c:v>3.6576599999999999</c:v>
                </c:pt>
                <c:pt idx="32">
                  <c:v>3.4631500000000002</c:v>
                </c:pt>
              </c:numCache>
            </c:numRef>
          </c:val>
        </c:ser>
        <c:ser>
          <c:idx val="2"/>
          <c:order val="2"/>
          <c:invertIfNegative val="0"/>
          <c:val>
            <c:numRef>
              <c:f>elastics_all!$N$4:$N$36</c:f>
              <c:numCache>
                <c:formatCode>General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55496064"/>
        <c:axId val="55434624"/>
      </c:barChart>
      <c:catAx>
        <c:axId val="5535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5360896"/>
        <c:crosses val="autoZero"/>
        <c:auto val="1"/>
        <c:lblAlgn val="ctr"/>
        <c:lblOffset val="100"/>
        <c:noMultiLvlLbl val="0"/>
      </c:catAx>
      <c:valAx>
        <c:axId val="5536089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Elastic Rate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55358976"/>
        <c:crosses val="autoZero"/>
        <c:crossBetween val="between"/>
      </c:valAx>
      <c:valAx>
        <c:axId val="55434624"/>
        <c:scaling>
          <c:orientation val="minMax"/>
          <c:max val="7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Current (uA)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5496064"/>
        <c:crosses val="max"/>
        <c:crossBetween val="between"/>
      </c:valAx>
      <c:catAx>
        <c:axId val="55496064"/>
        <c:scaling>
          <c:orientation val="minMax"/>
        </c:scaling>
        <c:delete val="1"/>
        <c:axPos val="b"/>
        <c:majorTickMark val="out"/>
        <c:minorTickMark val="none"/>
        <c:tickLblPos val="nextTo"/>
        <c:crossAx val="55434624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/>
      <c:overlay val="0"/>
    </c:legend>
    <c:plotVisOnly val="1"/>
    <c:dispBlanksAs val="gap"/>
    <c:showDLblsOverMax val="0"/>
  </c:chart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rates and current - low threshold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712103040100121"/>
          <c:y val="0.10890767431994784"/>
          <c:w val="0.81577393057655867"/>
          <c:h val="0.7206850704108767"/>
        </c:manualLayout>
      </c:layout>
      <c:barChart>
        <c:barDir val="col"/>
        <c:grouping val="clustered"/>
        <c:varyColors val="0"/>
        <c:ser>
          <c:idx val="0"/>
          <c:order val="0"/>
          <c:tx>
            <c:v>Elastic rate</c:v>
          </c:tx>
          <c:spPr>
            <a:pattFill prst="lt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numRef>
              <c:f>elastics_all!$L$39:$L$91</c:f>
              <c:numCache>
                <c:formatCode>General</c:formatCode>
                <c:ptCount val="53"/>
                <c:pt idx="0">
                  <c:v>0.35</c:v>
                </c:pt>
                <c:pt idx="1">
                  <c:v>0.35</c:v>
                </c:pt>
                <c:pt idx="2">
                  <c:v>0.35</c:v>
                </c:pt>
                <c:pt idx="3">
                  <c:v>0.35</c:v>
                </c:pt>
                <c:pt idx="4">
                  <c:v>0.35</c:v>
                </c:pt>
                <c:pt idx="5">
                  <c:v>0.35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20">
                  <c:v>0.625</c:v>
                </c:pt>
                <c:pt idx="21">
                  <c:v>0.625</c:v>
                </c:pt>
                <c:pt idx="22">
                  <c:v>0.625</c:v>
                </c:pt>
                <c:pt idx="23">
                  <c:v>0.625</c:v>
                </c:pt>
                <c:pt idx="24">
                  <c:v>0.625</c:v>
                </c:pt>
                <c:pt idx="25">
                  <c:v>0.625</c:v>
                </c:pt>
                <c:pt idx="30">
                  <c:v>0.75</c:v>
                </c:pt>
                <c:pt idx="31">
                  <c:v>0.75</c:v>
                </c:pt>
                <c:pt idx="32">
                  <c:v>0.75</c:v>
                </c:pt>
                <c:pt idx="33">
                  <c:v>0.75</c:v>
                </c:pt>
                <c:pt idx="34">
                  <c:v>0.75</c:v>
                </c:pt>
                <c:pt idx="35">
                  <c:v>0.75</c:v>
                </c:pt>
                <c:pt idx="38">
                  <c:v>0.87</c:v>
                </c:pt>
                <c:pt idx="39">
                  <c:v>0.87</c:v>
                </c:pt>
                <c:pt idx="40">
                  <c:v>0.87</c:v>
                </c:pt>
                <c:pt idx="41">
                  <c:v>0.87</c:v>
                </c:pt>
                <c:pt idx="42">
                  <c:v>0.87</c:v>
                </c:pt>
                <c:pt idx="43">
                  <c:v>0.87</c:v>
                </c:pt>
                <c:pt idx="46">
                  <c:v>1</c:v>
                </c:pt>
                <c:pt idx="47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</c:numCache>
            </c:numRef>
          </c:cat>
          <c:val>
            <c:numRef>
              <c:f>elastics_all!$K$39:$K$82</c:f>
              <c:numCache>
                <c:formatCode>General</c:formatCode>
                <c:ptCount val="44"/>
                <c:pt idx="0">
                  <c:v>619.07014853865792</c:v>
                </c:pt>
                <c:pt idx="1">
                  <c:v>620.12840279565557</c:v>
                </c:pt>
                <c:pt idx="2">
                  <c:v>617.70558842658102</c:v>
                </c:pt>
                <c:pt idx="3">
                  <c:v>618.85181161348874</c:v>
                </c:pt>
                <c:pt idx="4">
                  <c:v>619.76579926107081</c:v>
                </c:pt>
                <c:pt idx="5">
                  <c:v>619.30710223562767</c:v>
                </c:pt>
                <c:pt idx="9">
                  <c:v>717.86527765918493</c:v>
                </c:pt>
                <c:pt idx="10">
                  <c:v>719.47841100609207</c:v>
                </c:pt>
                <c:pt idx="11">
                  <c:v>719.49334874305259</c:v>
                </c:pt>
                <c:pt idx="12">
                  <c:v>718.34420648339335</c:v>
                </c:pt>
                <c:pt idx="13">
                  <c:v>715.72654605421053</c:v>
                </c:pt>
                <c:pt idx="14">
                  <c:v>718.5599718691459</c:v>
                </c:pt>
                <c:pt idx="20">
                  <c:v>946.21661886998595</c:v>
                </c:pt>
                <c:pt idx="21">
                  <c:v>947.54495020137529</c:v>
                </c:pt>
                <c:pt idx="22">
                  <c:v>951.59856875634603</c:v>
                </c:pt>
                <c:pt idx="24">
                  <c:v>949.20021969812547</c:v>
                </c:pt>
                <c:pt idx="25">
                  <c:v>950.51835483208856</c:v>
                </c:pt>
                <c:pt idx="30">
                  <c:v>1288.6133395536312</c:v>
                </c:pt>
                <c:pt idx="31">
                  <c:v>1292.6331561716979</c:v>
                </c:pt>
                <c:pt idx="32">
                  <c:v>1286.0194202374105</c:v>
                </c:pt>
                <c:pt idx="33">
                  <c:v>1285.6632816649087</c:v>
                </c:pt>
                <c:pt idx="34">
                  <c:v>1286.5216718317934</c:v>
                </c:pt>
                <c:pt idx="35">
                  <c:v>1288.7529617092882</c:v>
                </c:pt>
                <c:pt idx="38">
                  <c:v>1531.5285880174345</c:v>
                </c:pt>
                <c:pt idx="39">
                  <c:v>1532.9363188440459</c:v>
                </c:pt>
                <c:pt idx="40">
                  <c:v>1534.674162817623</c:v>
                </c:pt>
                <c:pt idx="41">
                  <c:v>1528.4565013826445</c:v>
                </c:pt>
                <c:pt idx="42">
                  <c:v>1532.5357080346148</c:v>
                </c:pt>
                <c:pt idx="43">
                  <c:v>1536.066969625379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61425536"/>
        <c:axId val="61475456"/>
      </c:barChart>
      <c:barChart>
        <c:barDir val="col"/>
        <c:grouping val="clustered"/>
        <c:varyColors val="0"/>
        <c:ser>
          <c:idx val="1"/>
          <c:order val="1"/>
          <c:tx>
            <c:v>Beam current</c:v>
          </c:tx>
          <c:invertIfNegative val="0"/>
          <c:val>
            <c:numRef>
              <c:f>elastics_all!$E$39:$E$82</c:f>
              <c:numCache>
                <c:formatCode>General</c:formatCode>
                <c:ptCount val="44"/>
                <c:pt idx="0">
                  <c:v>1.7823199999999999</c:v>
                </c:pt>
                <c:pt idx="1">
                  <c:v>1.68537</c:v>
                </c:pt>
                <c:pt idx="2">
                  <c:v>1.72759</c:v>
                </c:pt>
                <c:pt idx="3">
                  <c:v>1.61317</c:v>
                </c:pt>
                <c:pt idx="4">
                  <c:v>1.7537100000000001</c:v>
                </c:pt>
                <c:pt idx="5">
                  <c:v>1.66978</c:v>
                </c:pt>
                <c:pt idx="9">
                  <c:v>1.3892899999999999</c:v>
                </c:pt>
                <c:pt idx="10">
                  <c:v>1.3373999999999999</c:v>
                </c:pt>
                <c:pt idx="11">
                  <c:v>1.37971</c:v>
                </c:pt>
                <c:pt idx="12">
                  <c:v>1.2921400000000001</c:v>
                </c:pt>
                <c:pt idx="13">
                  <c:v>1.40082</c:v>
                </c:pt>
                <c:pt idx="14">
                  <c:v>1.31629</c:v>
                </c:pt>
                <c:pt idx="20">
                  <c:v>1.2337400000000001</c:v>
                </c:pt>
                <c:pt idx="21">
                  <c:v>1.1790499999999999</c:v>
                </c:pt>
                <c:pt idx="22">
                  <c:v>1.2249699999999999</c:v>
                </c:pt>
                <c:pt idx="23">
                  <c:v>1.15646</c:v>
                </c:pt>
                <c:pt idx="24">
                  <c:v>1.23291</c:v>
                </c:pt>
                <c:pt idx="25">
                  <c:v>1.1726700000000001</c:v>
                </c:pt>
                <c:pt idx="30">
                  <c:v>1.0440400000000001</c:v>
                </c:pt>
                <c:pt idx="31">
                  <c:v>0.97873299999999996</c:v>
                </c:pt>
                <c:pt idx="32">
                  <c:v>1.03</c:v>
                </c:pt>
                <c:pt idx="33">
                  <c:v>0.97884099999999996</c:v>
                </c:pt>
                <c:pt idx="34">
                  <c:v>1.0517700000000001</c:v>
                </c:pt>
                <c:pt idx="35">
                  <c:v>0.99729699999999999</c:v>
                </c:pt>
                <c:pt idx="38">
                  <c:v>0.88116799999999995</c:v>
                </c:pt>
                <c:pt idx="39">
                  <c:v>0.84781899999999999</c:v>
                </c:pt>
                <c:pt idx="40">
                  <c:v>0.88977600000000001</c:v>
                </c:pt>
                <c:pt idx="41">
                  <c:v>0.83823099999999995</c:v>
                </c:pt>
                <c:pt idx="42">
                  <c:v>0.88493200000000005</c:v>
                </c:pt>
                <c:pt idx="43">
                  <c:v>0.82639399999999996</c:v>
                </c:pt>
              </c:numCache>
            </c:numRef>
          </c:val>
        </c:ser>
        <c:ser>
          <c:idx val="2"/>
          <c:order val="2"/>
          <c:tx>
            <c:strRef>
              <c:f>elastics_all!$N$39:$N$91</c:f>
              <c:strCache>
                <c:ptCount val="1"/>
                <c:pt idx="0">
                  <c:v>0.388 0.388 0.388 0.388 0.388 0.388 0.491 0.491 0.491 0.491 0.491 0.491 0.552 0.552 0.552 0.552 0.552 0.552 0.79 0.79 0.79 0.79 0.79 0.79</c:v>
                </c:pt>
              </c:strCache>
            </c:strRef>
          </c:tx>
          <c:invertIfNegative val="0"/>
          <c:val>
            <c:numRef>
              <c:f>elastics_all!$N$39:$N$82</c:f>
              <c:numCache>
                <c:formatCode>General</c:formatCode>
                <c:ptCount val="4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62329216"/>
        <c:axId val="61514496"/>
      </c:barChart>
      <c:catAx>
        <c:axId val="6142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475456"/>
        <c:crosses val="autoZero"/>
        <c:auto val="1"/>
        <c:lblAlgn val="ctr"/>
        <c:lblOffset val="100"/>
        <c:noMultiLvlLbl val="0"/>
      </c:catAx>
      <c:valAx>
        <c:axId val="6147545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Elastic Rate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61425536"/>
        <c:crosses val="autoZero"/>
        <c:crossBetween val="between"/>
      </c:valAx>
      <c:valAx>
        <c:axId val="61514496"/>
        <c:scaling>
          <c:orientation val="minMax"/>
          <c:max val="7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>
                    <a:solidFill>
                      <a:srgbClr val="FF0000"/>
                    </a:solidFill>
                  </a:rPr>
                  <a:t>Current (uA)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2329216"/>
        <c:crosses val="max"/>
        <c:crossBetween val="between"/>
      </c:valAx>
      <c:catAx>
        <c:axId val="62329216"/>
        <c:scaling>
          <c:orientation val="minMax"/>
        </c:scaling>
        <c:delete val="1"/>
        <c:axPos val="b"/>
        <c:majorTickMark val="out"/>
        <c:minorTickMark val="none"/>
        <c:tickLblPos val="nextTo"/>
        <c:crossAx val="6151449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Dump rates vs thickness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nominal thickness</c:v>
          </c:tx>
          <c:spPr>
            <a:ln w="28575">
              <a:noFill/>
            </a:ln>
          </c:spPr>
          <c:xVal>
            <c:numRef>
              <c:f>elastics_all!$L$4:$L$91</c:f>
              <c:numCache>
                <c:formatCode>General</c:formatCode>
                <c:ptCount val="88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0.05</c:v>
                </c:pt>
                <c:pt idx="16">
                  <c:v>0.05</c:v>
                </c:pt>
                <c:pt idx="17">
                  <c:v>0.05</c:v>
                </c:pt>
                <c:pt idx="22">
                  <c:v>0.22500000000000001</c:v>
                </c:pt>
                <c:pt idx="23">
                  <c:v>0.22500000000000001</c:v>
                </c:pt>
                <c:pt idx="24">
                  <c:v>0.22500000000000001</c:v>
                </c:pt>
                <c:pt idx="25">
                  <c:v>0.22500000000000001</c:v>
                </c:pt>
                <c:pt idx="26">
                  <c:v>0.22500000000000001</c:v>
                </c:pt>
                <c:pt idx="27">
                  <c:v>0.22500000000000001</c:v>
                </c:pt>
                <c:pt idx="29">
                  <c:v>0.35</c:v>
                </c:pt>
                <c:pt idx="30">
                  <c:v>0.35</c:v>
                </c:pt>
                <c:pt idx="31">
                  <c:v>0.35</c:v>
                </c:pt>
                <c:pt idx="32">
                  <c:v>0.35</c:v>
                </c:pt>
                <c:pt idx="35">
                  <c:v>0.35</c:v>
                </c:pt>
                <c:pt idx="36">
                  <c:v>0.35</c:v>
                </c:pt>
                <c:pt idx="37">
                  <c:v>0.35</c:v>
                </c:pt>
                <c:pt idx="38">
                  <c:v>0.35</c:v>
                </c:pt>
                <c:pt idx="39">
                  <c:v>0.35</c:v>
                </c:pt>
                <c:pt idx="40">
                  <c:v>0.35</c:v>
                </c:pt>
                <c:pt idx="44">
                  <c:v>0.5</c:v>
                </c:pt>
                <c:pt idx="45">
                  <c:v>0.5</c:v>
                </c:pt>
                <c:pt idx="46">
                  <c:v>0.5</c:v>
                </c:pt>
                <c:pt idx="47">
                  <c:v>0.5</c:v>
                </c:pt>
                <c:pt idx="48">
                  <c:v>0.5</c:v>
                </c:pt>
                <c:pt idx="49">
                  <c:v>0.5</c:v>
                </c:pt>
                <c:pt idx="55">
                  <c:v>0.625</c:v>
                </c:pt>
                <c:pt idx="56">
                  <c:v>0.625</c:v>
                </c:pt>
                <c:pt idx="57">
                  <c:v>0.625</c:v>
                </c:pt>
                <c:pt idx="58">
                  <c:v>0.625</c:v>
                </c:pt>
                <c:pt idx="59">
                  <c:v>0.625</c:v>
                </c:pt>
                <c:pt idx="60">
                  <c:v>0.625</c:v>
                </c:pt>
                <c:pt idx="65">
                  <c:v>0.75</c:v>
                </c:pt>
                <c:pt idx="66">
                  <c:v>0.75</c:v>
                </c:pt>
                <c:pt idx="67">
                  <c:v>0.75</c:v>
                </c:pt>
                <c:pt idx="68">
                  <c:v>0.75</c:v>
                </c:pt>
                <c:pt idx="69">
                  <c:v>0.75</c:v>
                </c:pt>
                <c:pt idx="70">
                  <c:v>0.75</c:v>
                </c:pt>
                <c:pt idx="73">
                  <c:v>0.87</c:v>
                </c:pt>
                <c:pt idx="74">
                  <c:v>0.87</c:v>
                </c:pt>
                <c:pt idx="75">
                  <c:v>0.87</c:v>
                </c:pt>
                <c:pt idx="76">
                  <c:v>0.87</c:v>
                </c:pt>
                <c:pt idx="77">
                  <c:v>0.87</c:v>
                </c:pt>
                <c:pt idx="78">
                  <c:v>0.87</c:v>
                </c:pt>
                <c:pt idx="81">
                  <c:v>1</c:v>
                </c:pt>
                <c:pt idx="82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</c:numCache>
            </c:numRef>
          </c:xVal>
          <c:yVal>
            <c:numRef>
              <c:f>elastics_all!$J$4:$J$91</c:f>
              <c:numCache>
                <c:formatCode>General</c:formatCode>
                <c:ptCount val="88"/>
                <c:pt idx="0">
                  <c:v>90.941763621702989</c:v>
                </c:pt>
                <c:pt idx="1">
                  <c:v>92.034579667017482</c:v>
                </c:pt>
                <c:pt idx="2">
                  <c:v>92.531516439969167</c:v>
                </c:pt>
                <c:pt idx="3">
                  <c:v>91.855096839945247</c:v>
                </c:pt>
                <c:pt idx="4">
                  <c:v>92.547476168682195</c:v>
                </c:pt>
                <c:pt idx="5">
                  <c:v>92.018120574697946</c:v>
                </c:pt>
                <c:pt idx="6">
                  <c:v>92.983911727662857</c:v>
                </c:pt>
                <c:pt idx="7">
                  <c:v>92.481581132999509</c:v>
                </c:pt>
                <c:pt idx="10">
                  <c:v>91.561198304688759</c:v>
                </c:pt>
                <c:pt idx="11">
                  <c:v>90.274285317893174</c:v>
                </c:pt>
                <c:pt idx="12">
                  <c:v>90.676965817882532</c:v>
                </c:pt>
                <c:pt idx="13">
                  <c:v>89.414399536918836</c:v>
                </c:pt>
                <c:pt idx="14">
                  <c:v>90.166927400855471</c:v>
                </c:pt>
                <c:pt idx="15">
                  <c:v>90.828163964150107</c:v>
                </c:pt>
                <c:pt idx="16">
                  <c:v>90.362299387408541</c:v>
                </c:pt>
                <c:pt idx="17">
                  <c:v>90.537488156418192</c:v>
                </c:pt>
                <c:pt idx="22">
                  <c:v>69.39962467711176</c:v>
                </c:pt>
                <c:pt idx="23">
                  <c:v>68.808960104829282</c:v>
                </c:pt>
                <c:pt idx="24">
                  <c:v>69.102933734569035</c:v>
                </c:pt>
                <c:pt idx="25">
                  <c:v>68.923746374496019</c:v>
                </c:pt>
                <c:pt idx="26">
                  <c:v>69.289764511989503</c:v>
                </c:pt>
                <c:pt idx="27">
                  <c:v>69.100470729361504</c:v>
                </c:pt>
                <c:pt idx="29">
                  <c:v>51.374004023396751</c:v>
                </c:pt>
                <c:pt idx="30">
                  <c:v>50.678001021465832</c:v>
                </c:pt>
                <c:pt idx="31">
                  <c:v>51.062160287690403</c:v>
                </c:pt>
                <c:pt idx="32">
                  <c:v>51.143180024800515</c:v>
                </c:pt>
                <c:pt idx="35">
                  <c:v>339.03227990757006</c:v>
                </c:pt>
                <c:pt idx="36">
                  <c:v>335.91659790000875</c:v>
                </c:pt>
                <c:pt idx="37">
                  <c:v>337.58682380023259</c:v>
                </c:pt>
                <c:pt idx="38">
                  <c:v>335.79271205728185</c:v>
                </c:pt>
                <c:pt idx="39">
                  <c:v>336.55158790767968</c:v>
                </c:pt>
                <c:pt idx="40">
                  <c:v>335.71519020305266</c:v>
                </c:pt>
                <c:pt idx="44">
                  <c:v>321.77102728027126</c:v>
                </c:pt>
                <c:pt idx="45">
                  <c:v>322.20191360661494</c:v>
                </c:pt>
                <c:pt idx="46">
                  <c:v>321.66618588400547</c:v>
                </c:pt>
                <c:pt idx="47">
                  <c:v>321.92879342853649</c:v>
                </c:pt>
                <c:pt idx="48">
                  <c:v>321.50883475728642</c:v>
                </c:pt>
                <c:pt idx="49">
                  <c:v>321.21825352285003</c:v>
                </c:pt>
                <c:pt idx="55">
                  <c:v>300.80496212733323</c:v>
                </c:pt>
                <c:pt idx="56">
                  <c:v>301.03548079326475</c:v>
                </c:pt>
                <c:pt idx="57">
                  <c:v>300.56860944866992</c:v>
                </c:pt>
                <c:pt idx="58">
                  <c:v>300.66518690330298</c:v>
                </c:pt>
                <c:pt idx="59">
                  <c:v>301.7141642242463</c:v>
                </c:pt>
                <c:pt idx="60">
                  <c:v>301.55279144043749</c:v>
                </c:pt>
                <c:pt idx="65">
                  <c:v>276.86190882182461</c:v>
                </c:pt>
                <c:pt idx="66">
                  <c:v>277.87831505730043</c:v>
                </c:pt>
                <c:pt idx="67">
                  <c:v>277.05798834063489</c:v>
                </c:pt>
                <c:pt idx="68">
                  <c:v>278.79393140638035</c:v>
                </c:pt>
                <c:pt idx="69">
                  <c:v>278.40227289608526</c:v>
                </c:pt>
                <c:pt idx="70">
                  <c:v>277.57292360838812</c:v>
                </c:pt>
                <c:pt idx="73">
                  <c:v>274.80690588559804</c:v>
                </c:pt>
                <c:pt idx="74">
                  <c:v>273.16619854673678</c:v>
                </c:pt>
                <c:pt idx="75">
                  <c:v>274.59890197557399</c:v>
                </c:pt>
                <c:pt idx="76">
                  <c:v>273.40361009310476</c:v>
                </c:pt>
                <c:pt idx="77">
                  <c:v>273.63225437237145</c:v>
                </c:pt>
                <c:pt idx="78">
                  <c:v>274.08664530862245</c:v>
                </c:pt>
                <c:pt idx="81">
                  <c:v>242.84774096599412</c:v>
                </c:pt>
                <c:pt idx="82">
                  <c:v>241.65470397385519</c:v>
                </c:pt>
                <c:pt idx="84">
                  <c:v>244.05101669876137</c:v>
                </c:pt>
                <c:pt idx="85">
                  <c:v>245.77538434829614</c:v>
                </c:pt>
              </c:numCache>
            </c:numRef>
          </c:yVal>
          <c:smooth val="0"/>
        </c:ser>
        <c:ser>
          <c:idx val="1"/>
          <c:order val="1"/>
          <c:tx>
            <c:v>elastic vs. meas thickness</c:v>
          </c:tx>
          <c:spPr>
            <a:ln w="28575">
              <a:noFill/>
            </a:ln>
          </c:spPr>
          <c:xVal>
            <c:numRef>
              <c:f>elastics_all!$M$4:$M$91</c:f>
              <c:numCache>
                <c:formatCode>General</c:formatCode>
                <c:ptCount val="88"/>
                <c:pt idx="0">
                  <c:v>5.2999999999999999E-2</c:v>
                </c:pt>
                <c:pt idx="1">
                  <c:v>5.2999999999999999E-2</c:v>
                </c:pt>
                <c:pt idx="2">
                  <c:v>5.2999999999999999E-2</c:v>
                </c:pt>
                <c:pt idx="3">
                  <c:v>5.2999999999999999E-2</c:v>
                </c:pt>
                <c:pt idx="4">
                  <c:v>5.2999999999999999E-2</c:v>
                </c:pt>
                <c:pt idx="5">
                  <c:v>5.2999999999999999E-2</c:v>
                </c:pt>
                <c:pt idx="6">
                  <c:v>5.2999999999999999E-2</c:v>
                </c:pt>
                <c:pt idx="7">
                  <c:v>5.2999999999999999E-2</c:v>
                </c:pt>
                <c:pt idx="29">
                  <c:v>0.38800000000000001</c:v>
                </c:pt>
                <c:pt idx="30">
                  <c:v>0.38800000000000001</c:v>
                </c:pt>
                <c:pt idx="31">
                  <c:v>0.38800000000000001</c:v>
                </c:pt>
                <c:pt idx="32">
                  <c:v>0.38800000000000001</c:v>
                </c:pt>
                <c:pt idx="35">
                  <c:v>0.38800000000000001</c:v>
                </c:pt>
                <c:pt idx="36">
                  <c:v>0.38800000000000001</c:v>
                </c:pt>
                <c:pt idx="37">
                  <c:v>0.38800000000000001</c:v>
                </c:pt>
                <c:pt idx="38">
                  <c:v>0.38800000000000001</c:v>
                </c:pt>
                <c:pt idx="39">
                  <c:v>0.38800000000000001</c:v>
                </c:pt>
                <c:pt idx="40">
                  <c:v>0.38800000000000001</c:v>
                </c:pt>
                <c:pt idx="44">
                  <c:v>0.49099999999999999</c:v>
                </c:pt>
                <c:pt idx="45">
                  <c:v>0.49099999999999999</c:v>
                </c:pt>
                <c:pt idx="46">
                  <c:v>0.49099999999999999</c:v>
                </c:pt>
                <c:pt idx="47">
                  <c:v>0.49099999999999999</c:v>
                </c:pt>
                <c:pt idx="48">
                  <c:v>0.49099999999999999</c:v>
                </c:pt>
                <c:pt idx="49">
                  <c:v>0.49099999999999999</c:v>
                </c:pt>
                <c:pt idx="55">
                  <c:v>0.55200000000000005</c:v>
                </c:pt>
                <c:pt idx="56">
                  <c:v>0.55200000000000005</c:v>
                </c:pt>
                <c:pt idx="57">
                  <c:v>0.55200000000000005</c:v>
                </c:pt>
                <c:pt idx="58">
                  <c:v>0.55200000000000005</c:v>
                </c:pt>
                <c:pt idx="59">
                  <c:v>0.55200000000000005</c:v>
                </c:pt>
                <c:pt idx="60">
                  <c:v>0.55200000000000005</c:v>
                </c:pt>
                <c:pt idx="65">
                  <c:v>0.79</c:v>
                </c:pt>
                <c:pt idx="66">
                  <c:v>0.79</c:v>
                </c:pt>
                <c:pt idx="67">
                  <c:v>0.79</c:v>
                </c:pt>
                <c:pt idx="68">
                  <c:v>0.79</c:v>
                </c:pt>
                <c:pt idx="69">
                  <c:v>0.79</c:v>
                </c:pt>
                <c:pt idx="70">
                  <c:v>0.79</c:v>
                </c:pt>
              </c:numCache>
            </c:numRef>
          </c:xVal>
          <c:yVal>
            <c:numRef>
              <c:f>elastics_all!$J$4:$J$91</c:f>
              <c:numCache>
                <c:formatCode>General</c:formatCode>
                <c:ptCount val="88"/>
                <c:pt idx="0">
                  <c:v>90.941763621702989</c:v>
                </c:pt>
                <c:pt idx="1">
                  <c:v>92.034579667017482</c:v>
                </c:pt>
                <c:pt idx="2">
                  <c:v>92.531516439969167</c:v>
                </c:pt>
                <c:pt idx="3">
                  <c:v>91.855096839945247</c:v>
                </c:pt>
                <c:pt idx="4">
                  <c:v>92.547476168682195</c:v>
                </c:pt>
                <c:pt idx="5">
                  <c:v>92.018120574697946</c:v>
                </c:pt>
                <c:pt idx="6">
                  <c:v>92.983911727662857</c:v>
                </c:pt>
                <c:pt idx="7">
                  <c:v>92.481581132999509</c:v>
                </c:pt>
                <c:pt idx="10">
                  <c:v>91.561198304688759</c:v>
                </c:pt>
                <c:pt idx="11">
                  <c:v>90.274285317893174</c:v>
                </c:pt>
                <c:pt idx="12">
                  <c:v>90.676965817882532</c:v>
                </c:pt>
                <c:pt idx="13">
                  <c:v>89.414399536918836</c:v>
                </c:pt>
                <c:pt idx="14">
                  <c:v>90.166927400855471</c:v>
                </c:pt>
                <c:pt idx="15">
                  <c:v>90.828163964150107</c:v>
                </c:pt>
                <c:pt idx="16">
                  <c:v>90.362299387408541</c:v>
                </c:pt>
                <c:pt idx="17">
                  <c:v>90.537488156418192</c:v>
                </c:pt>
                <c:pt idx="22">
                  <c:v>69.39962467711176</c:v>
                </c:pt>
                <c:pt idx="23">
                  <c:v>68.808960104829282</c:v>
                </c:pt>
                <c:pt idx="24">
                  <c:v>69.102933734569035</c:v>
                </c:pt>
                <c:pt idx="25">
                  <c:v>68.923746374496019</c:v>
                </c:pt>
                <c:pt idx="26">
                  <c:v>69.289764511989503</c:v>
                </c:pt>
                <c:pt idx="27">
                  <c:v>69.100470729361504</c:v>
                </c:pt>
                <c:pt idx="29">
                  <c:v>51.374004023396751</c:v>
                </c:pt>
                <c:pt idx="30">
                  <c:v>50.678001021465832</c:v>
                </c:pt>
                <c:pt idx="31">
                  <c:v>51.062160287690403</c:v>
                </c:pt>
                <c:pt idx="32">
                  <c:v>51.143180024800515</c:v>
                </c:pt>
                <c:pt idx="35">
                  <c:v>339.03227990757006</c:v>
                </c:pt>
                <c:pt idx="36">
                  <c:v>335.91659790000875</c:v>
                </c:pt>
                <c:pt idx="37">
                  <c:v>337.58682380023259</c:v>
                </c:pt>
                <c:pt idx="38">
                  <c:v>335.79271205728185</c:v>
                </c:pt>
                <c:pt idx="39">
                  <c:v>336.55158790767968</c:v>
                </c:pt>
                <c:pt idx="40">
                  <c:v>335.71519020305266</c:v>
                </c:pt>
                <c:pt idx="44">
                  <c:v>321.77102728027126</c:v>
                </c:pt>
                <c:pt idx="45">
                  <c:v>322.20191360661494</c:v>
                </c:pt>
                <c:pt idx="46">
                  <c:v>321.66618588400547</c:v>
                </c:pt>
                <c:pt idx="47">
                  <c:v>321.92879342853649</c:v>
                </c:pt>
                <c:pt idx="48">
                  <c:v>321.50883475728642</c:v>
                </c:pt>
                <c:pt idx="49">
                  <c:v>321.21825352285003</c:v>
                </c:pt>
                <c:pt idx="55">
                  <c:v>300.80496212733323</c:v>
                </c:pt>
                <c:pt idx="56">
                  <c:v>301.03548079326475</c:v>
                </c:pt>
                <c:pt idx="57">
                  <c:v>300.56860944866992</c:v>
                </c:pt>
                <c:pt idx="58">
                  <c:v>300.66518690330298</c:v>
                </c:pt>
                <c:pt idx="59">
                  <c:v>301.7141642242463</c:v>
                </c:pt>
                <c:pt idx="60">
                  <c:v>301.55279144043749</c:v>
                </c:pt>
                <c:pt idx="65">
                  <c:v>276.86190882182461</c:v>
                </c:pt>
                <c:pt idx="66">
                  <c:v>277.87831505730043</c:v>
                </c:pt>
                <c:pt idx="67">
                  <c:v>277.05798834063489</c:v>
                </c:pt>
                <c:pt idx="68">
                  <c:v>278.79393140638035</c:v>
                </c:pt>
                <c:pt idx="69">
                  <c:v>278.40227289608526</c:v>
                </c:pt>
                <c:pt idx="70">
                  <c:v>277.57292360838812</c:v>
                </c:pt>
                <c:pt idx="73">
                  <c:v>274.80690588559804</c:v>
                </c:pt>
                <c:pt idx="74">
                  <c:v>273.16619854673678</c:v>
                </c:pt>
                <c:pt idx="75">
                  <c:v>274.59890197557399</c:v>
                </c:pt>
                <c:pt idx="76">
                  <c:v>273.40361009310476</c:v>
                </c:pt>
                <c:pt idx="77">
                  <c:v>273.63225437237145</c:v>
                </c:pt>
                <c:pt idx="78">
                  <c:v>274.08664530862245</c:v>
                </c:pt>
                <c:pt idx="81">
                  <c:v>242.84774096599412</c:v>
                </c:pt>
                <c:pt idx="82">
                  <c:v>241.65470397385519</c:v>
                </c:pt>
                <c:pt idx="84">
                  <c:v>244.05101669876137</c:v>
                </c:pt>
                <c:pt idx="85">
                  <c:v>245.77538434829614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313984"/>
        <c:axId val="108369792"/>
      </c:scatterChart>
      <c:valAx>
        <c:axId val="108313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thickness</a:t>
                </a:r>
                <a:r>
                  <a:rPr lang="en-US" baseline="0"/>
                  <a:t> (micron)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08369792"/>
        <c:crosses val="autoZero"/>
        <c:crossBetween val="midCat"/>
      </c:valAx>
      <c:valAx>
        <c:axId val="1083697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Elastic rate (Hz/uA)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083139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Elastic </a:t>
            </a:r>
            <a:r>
              <a:rPr lang="en-US"/>
              <a:t>rates vs thickness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elastics_all!$L$1</c:f>
              <c:strCache>
                <c:ptCount val="1"/>
                <c:pt idx="0">
                  <c:v>nominal thickness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/>
              <c:numFmt formatCode="General" sourceLinked="0"/>
            </c:trendlineLbl>
          </c:trendline>
          <c:xVal>
            <c:numRef>
              <c:f>elastics_all!$L$4:$L$91</c:f>
              <c:numCache>
                <c:formatCode>General</c:formatCode>
                <c:ptCount val="88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0.05</c:v>
                </c:pt>
                <c:pt idx="16">
                  <c:v>0.05</c:v>
                </c:pt>
                <c:pt idx="17">
                  <c:v>0.05</c:v>
                </c:pt>
                <c:pt idx="22">
                  <c:v>0.22500000000000001</c:v>
                </c:pt>
                <c:pt idx="23">
                  <c:v>0.22500000000000001</c:v>
                </c:pt>
                <c:pt idx="24">
                  <c:v>0.22500000000000001</c:v>
                </c:pt>
                <c:pt idx="25">
                  <c:v>0.22500000000000001</c:v>
                </c:pt>
                <c:pt idx="26">
                  <c:v>0.22500000000000001</c:v>
                </c:pt>
                <c:pt idx="27">
                  <c:v>0.22500000000000001</c:v>
                </c:pt>
                <c:pt idx="29">
                  <c:v>0.35</c:v>
                </c:pt>
                <c:pt idx="30">
                  <c:v>0.35</c:v>
                </c:pt>
                <c:pt idx="31">
                  <c:v>0.35</c:v>
                </c:pt>
                <c:pt idx="32">
                  <c:v>0.35</c:v>
                </c:pt>
                <c:pt idx="35">
                  <c:v>0.35</c:v>
                </c:pt>
                <c:pt idx="36">
                  <c:v>0.35</c:v>
                </c:pt>
                <c:pt idx="37">
                  <c:v>0.35</c:v>
                </c:pt>
                <c:pt idx="38">
                  <c:v>0.35</c:v>
                </c:pt>
                <c:pt idx="39">
                  <c:v>0.35</c:v>
                </c:pt>
                <c:pt idx="40">
                  <c:v>0.35</c:v>
                </c:pt>
                <c:pt idx="44">
                  <c:v>0.5</c:v>
                </c:pt>
                <c:pt idx="45">
                  <c:v>0.5</c:v>
                </c:pt>
                <c:pt idx="46">
                  <c:v>0.5</c:v>
                </c:pt>
                <c:pt idx="47">
                  <c:v>0.5</c:v>
                </c:pt>
                <c:pt idx="48">
                  <c:v>0.5</c:v>
                </c:pt>
                <c:pt idx="49">
                  <c:v>0.5</c:v>
                </c:pt>
                <c:pt idx="55">
                  <c:v>0.625</c:v>
                </c:pt>
                <c:pt idx="56">
                  <c:v>0.625</c:v>
                </c:pt>
                <c:pt idx="57">
                  <c:v>0.625</c:v>
                </c:pt>
                <c:pt idx="58">
                  <c:v>0.625</c:v>
                </c:pt>
                <c:pt idx="59">
                  <c:v>0.625</c:v>
                </c:pt>
                <c:pt idx="60">
                  <c:v>0.625</c:v>
                </c:pt>
                <c:pt idx="65">
                  <c:v>0.75</c:v>
                </c:pt>
                <c:pt idx="66">
                  <c:v>0.75</c:v>
                </c:pt>
                <c:pt idx="67">
                  <c:v>0.75</c:v>
                </c:pt>
                <c:pt idx="68">
                  <c:v>0.75</c:v>
                </c:pt>
                <c:pt idx="69">
                  <c:v>0.75</c:v>
                </c:pt>
                <c:pt idx="70">
                  <c:v>0.75</c:v>
                </c:pt>
                <c:pt idx="73">
                  <c:v>0.87</c:v>
                </c:pt>
                <c:pt idx="74">
                  <c:v>0.87</c:v>
                </c:pt>
                <c:pt idx="75">
                  <c:v>0.87</c:v>
                </c:pt>
                <c:pt idx="76">
                  <c:v>0.87</c:v>
                </c:pt>
                <c:pt idx="77">
                  <c:v>0.87</c:v>
                </c:pt>
                <c:pt idx="78">
                  <c:v>0.87</c:v>
                </c:pt>
                <c:pt idx="81">
                  <c:v>1</c:v>
                </c:pt>
                <c:pt idx="82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</c:numCache>
            </c:numRef>
          </c:xVal>
          <c:yVal>
            <c:numRef>
              <c:f>elastics_all!$K$4:$K$91</c:f>
              <c:numCache>
                <c:formatCode>General</c:formatCode>
                <c:ptCount val="88"/>
                <c:pt idx="0">
                  <c:v>61.907024022035714</c:v>
                </c:pt>
                <c:pt idx="1">
                  <c:v>62.177504080344484</c:v>
                </c:pt>
                <c:pt idx="2">
                  <c:v>62.32351076575133</c:v>
                </c:pt>
                <c:pt idx="3">
                  <c:v>62.297499273775848</c:v>
                </c:pt>
                <c:pt idx="4">
                  <c:v>61.931474598431258</c:v>
                </c:pt>
                <c:pt idx="5">
                  <c:v>61.663596981499737</c:v>
                </c:pt>
                <c:pt idx="6">
                  <c:v>61.361001692179357</c:v>
                </c:pt>
                <c:pt idx="7">
                  <c:v>61.532052517159805</c:v>
                </c:pt>
                <c:pt idx="10">
                  <c:v>60.455070844409121</c:v>
                </c:pt>
                <c:pt idx="11">
                  <c:v>60.431438988431154</c:v>
                </c:pt>
                <c:pt idx="12">
                  <c:v>60.190140807187824</c:v>
                </c:pt>
                <c:pt idx="13">
                  <c:v>60.542902787030307</c:v>
                </c:pt>
                <c:pt idx="14">
                  <c:v>60.5120824718568</c:v>
                </c:pt>
                <c:pt idx="15">
                  <c:v>60.487806096753616</c:v>
                </c:pt>
                <c:pt idx="16">
                  <c:v>60.420606603309707</c:v>
                </c:pt>
                <c:pt idx="17">
                  <c:v>60.437054829920498</c:v>
                </c:pt>
                <c:pt idx="22">
                  <c:v>285.6119199132325</c:v>
                </c:pt>
                <c:pt idx="23">
                  <c:v>285.99677369679495</c:v>
                </c:pt>
                <c:pt idx="24">
                  <c:v>286.72975117242402</c:v>
                </c:pt>
                <c:pt idx="25">
                  <c:v>285.97388778230766</c:v>
                </c:pt>
                <c:pt idx="26">
                  <c:v>286.93829136735832</c:v>
                </c:pt>
                <c:pt idx="27">
                  <c:v>286.79937728746637</c:v>
                </c:pt>
                <c:pt idx="29">
                  <c:v>510.01386713650248</c:v>
                </c:pt>
                <c:pt idx="30">
                  <c:v>509.08521447211803</c:v>
                </c:pt>
                <c:pt idx="31">
                  <c:v>509.18778051618216</c:v>
                </c:pt>
                <c:pt idx="32">
                  <c:v>510.46779561765374</c:v>
                </c:pt>
                <c:pt idx="35">
                  <c:v>619.07014853865792</c:v>
                </c:pt>
                <c:pt idx="36">
                  <c:v>620.12840279565557</c:v>
                </c:pt>
                <c:pt idx="37">
                  <c:v>617.70558842658102</c:v>
                </c:pt>
                <c:pt idx="38">
                  <c:v>618.85181161348874</c:v>
                </c:pt>
                <c:pt idx="39">
                  <c:v>619.76579926107081</c:v>
                </c:pt>
                <c:pt idx="40">
                  <c:v>619.30710223562767</c:v>
                </c:pt>
                <c:pt idx="44">
                  <c:v>717.86527765918493</c:v>
                </c:pt>
                <c:pt idx="45">
                  <c:v>719.47841100609207</c:v>
                </c:pt>
                <c:pt idx="46">
                  <c:v>719.49334874305259</c:v>
                </c:pt>
                <c:pt idx="47">
                  <c:v>718.34420648339335</c:v>
                </c:pt>
                <c:pt idx="48">
                  <c:v>715.72654605421053</c:v>
                </c:pt>
                <c:pt idx="49">
                  <c:v>718.5599718691459</c:v>
                </c:pt>
                <c:pt idx="55">
                  <c:v>946.21661886998595</c:v>
                </c:pt>
                <c:pt idx="56">
                  <c:v>947.54495020137529</c:v>
                </c:pt>
                <c:pt idx="57">
                  <c:v>951.59856875634603</c:v>
                </c:pt>
                <c:pt idx="59">
                  <c:v>949.20021969812547</c:v>
                </c:pt>
                <c:pt idx="60">
                  <c:v>950.51835483208856</c:v>
                </c:pt>
                <c:pt idx="65">
                  <c:v>1288.6133395536312</c:v>
                </c:pt>
                <c:pt idx="66">
                  <c:v>1292.6331561716979</c:v>
                </c:pt>
                <c:pt idx="67">
                  <c:v>1286.0194202374105</c:v>
                </c:pt>
                <c:pt idx="68">
                  <c:v>1285.6632816649087</c:v>
                </c:pt>
                <c:pt idx="69">
                  <c:v>1286.5216718317934</c:v>
                </c:pt>
                <c:pt idx="70">
                  <c:v>1288.7529617092882</c:v>
                </c:pt>
                <c:pt idx="73">
                  <c:v>1531.5285880174345</c:v>
                </c:pt>
                <c:pt idx="74">
                  <c:v>1532.9363188440459</c:v>
                </c:pt>
                <c:pt idx="75">
                  <c:v>1534.674162817623</c:v>
                </c:pt>
                <c:pt idx="76">
                  <c:v>1528.4565013826445</c:v>
                </c:pt>
                <c:pt idx="77">
                  <c:v>1532.5357080346148</c:v>
                </c:pt>
                <c:pt idx="78">
                  <c:v>1536.066969625379</c:v>
                </c:pt>
                <c:pt idx="81">
                  <c:v>1870.1298014472607</c:v>
                </c:pt>
                <c:pt idx="82">
                  <c:v>1865.50013008684</c:v>
                </c:pt>
                <c:pt idx="84">
                  <c:v>1886.0957203361988</c:v>
                </c:pt>
                <c:pt idx="85">
                  <c:v>1881.3995531556125</c:v>
                </c:pt>
                <c:pt idx="87">
                  <c:v>1559.8624743435378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elastics_all!$M$1</c:f>
              <c:strCache>
                <c:ptCount val="1"/>
                <c:pt idx="0">
                  <c:v>measured thickness</c:v>
                </c:pt>
              </c:strCache>
            </c:strRef>
          </c:tx>
          <c:spPr>
            <a:ln w="28575">
              <a:noFill/>
            </a:ln>
          </c:spPr>
          <c:xVal>
            <c:numRef>
              <c:f>elastics_all!$M$4:$M$91</c:f>
              <c:numCache>
                <c:formatCode>General</c:formatCode>
                <c:ptCount val="88"/>
                <c:pt idx="0">
                  <c:v>5.2999999999999999E-2</c:v>
                </c:pt>
                <c:pt idx="1">
                  <c:v>5.2999999999999999E-2</c:v>
                </c:pt>
                <c:pt idx="2">
                  <c:v>5.2999999999999999E-2</c:v>
                </c:pt>
                <c:pt idx="3">
                  <c:v>5.2999999999999999E-2</c:v>
                </c:pt>
                <c:pt idx="4">
                  <c:v>5.2999999999999999E-2</c:v>
                </c:pt>
                <c:pt idx="5">
                  <c:v>5.2999999999999999E-2</c:v>
                </c:pt>
                <c:pt idx="6">
                  <c:v>5.2999999999999999E-2</c:v>
                </c:pt>
                <c:pt idx="7">
                  <c:v>5.2999999999999999E-2</c:v>
                </c:pt>
                <c:pt idx="29">
                  <c:v>0.38800000000000001</c:v>
                </c:pt>
                <c:pt idx="30">
                  <c:v>0.38800000000000001</c:v>
                </c:pt>
                <c:pt idx="31">
                  <c:v>0.38800000000000001</c:v>
                </c:pt>
                <c:pt idx="32">
                  <c:v>0.38800000000000001</c:v>
                </c:pt>
                <c:pt idx="35">
                  <c:v>0.38800000000000001</c:v>
                </c:pt>
                <c:pt idx="36">
                  <c:v>0.38800000000000001</c:v>
                </c:pt>
                <c:pt idx="37">
                  <c:v>0.38800000000000001</c:v>
                </c:pt>
                <c:pt idx="38">
                  <c:v>0.38800000000000001</c:v>
                </c:pt>
                <c:pt idx="39">
                  <c:v>0.38800000000000001</c:v>
                </c:pt>
                <c:pt idx="40">
                  <c:v>0.38800000000000001</c:v>
                </c:pt>
                <c:pt idx="44">
                  <c:v>0.49099999999999999</c:v>
                </c:pt>
                <c:pt idx="45">
                  <c:v>0.49099999999999999</c:v>
                </c:pt>
                <c:pt idx="46">
                  <c:v>0.49099999999999999</c:v>
                </c:pt>
                <c:pt idx="47">
                  <c:v>0.49099999999999999</c:v>
                </c:pt>
                <c:pt idx="48">
                  <c:v>0.49099999999999999</c:v>
                </c:pt>
                <c:pt idx="49">
                  <c:v>0.49099999999999999</c:v>
                </c:pt>
                <c:pt idx="55">
                  <c:v>0.55200000000000005</c:v>
                </c:pt>
                <c:pt idx="56">
                  <c:v>0.55200000000000005</c:v>
                </c:pt>
                <c:pt idx="57">
                  <c:v>0.55200000000000005</c:v>
                </c:pt>
                <c:pt idx="58">
                  <c:v>0.55200000000000005</c:v>
                </c:pt>
                <c:pt idx="59">
                  <c:v>0.55200000000000005</c:v>
                </c:pt>
                <c:pt idx="60">
                  <c:v>0.55200000000000005</c:v>
                </c:pt>
                <c:pt idx="65">
                  <c:v>0.79</c:v>
                </c:pt>
                <c:pt idx="66">
                  <c:v>0.79</c:v>
                </c:pt>
                <c:pt idx="67">
                  <c:v>0.79</c:v>
                </c:pt>
                <c:pt idx="68">
                  <c:v>0.79</c:v>
                </c:pt>
                <c:pt idx="69">
                  <c:v>0.79</c:v>
                </c:pt>
                <c:pt idx="70">
                  <c:v>0.79</c:v>
                </c:pt>
              </c:numCache>
            </c:numRef>
          </c:xVal>
          <c:yVal>
            <c:numRef>
              <c:f>elastics_all!$K$4:$K$91</c:f>
              <c:numCache>
                <c:formatCode>General</c:formatCode>
                <c:ptCount val="88"/>
                <c:pt idx="0">
                  <c:v>61.907024022035714</c:v>
                </c:pt>
                <c:pt idx="1">
                  <c:v>62.177504080344484</c:v>
                </c:pt>
                <c:pt idx="2">
                  <c:v>62.32351076575133</c:v>
                </c:pt>
                <c:pt idx="3">
                  <c:v>62.297499273775848</c:v>
                </c:pt>
                <c:pt idx="4">
                  <c:v>61.931474598431258</c:v>
                </c:pt>
                <c:pt idx="5">
                  <c:v>61.663596981499737</c:v>
                </c:pt>
                <c:pt idx="6">
                  <c:v>61.361001692179357</c:v>
                </c:pt>
                <c:pt idx="7">
                  <c:v>61.532052517159805</c:v>
                </c:pt>
                <c:pt idx="10">
                  <c:v>60.455070844409121</c:v>
                </c:pt>
                <c:pt idx="11">
                  <c:v>60.431438988431154</c:v>
                </c:pt>
                <c:pt idx="12">
                  <c:v>60.190140807187824</c:v>
                </c:pt>
                <c:pt idx="13">
                  <c:v>60.542902787030307</c:v>
                </c:pt>
                <c:pt idx="14">
                  <c:v>60.5120824718568</c:v>
                </c:pt>
                <c:pt idx="15">
                  <c:v>60.487806096753616</c:v>
                </c:pt>
                <c:pt idx="16">
                  <c:v>60.420606603309707</c:v>
                </c:pt>
                <c:pt idx="17">
                  <c:v>60.437054829920498</c:v>
                </c:pt>
                <c:pt idx="22">
                  <c:v>285.6119199132325</c:v>
                </c:pt>
                <c:pt idx="23">
                  <c:v>285.99677369679495</c:v>
                </c:pt>
                <c:pt idx="24">
                  <c:v>286.72975117242402</c:v>
                </c:pt>
                <c:pt idx="25">
                  <c:v>285.97388778230766</c:v>
                </c:pt>
                <c:pt idx="26">
                  <c:v>286.93829136735832</c:v>
                </c:pt>
                <c:pt idx="27">
                  <c:v>286.79937728746637</c:v>
                </c:pt>
                <c:pt idx="29">
                  <c:v>510.01386713650248</c:v>
                </c:pt>
                <c:pt idx="30">
                  <c:v>509.08521447211803</c:v>
                </c:pt>
                <c:pt idx="31">
                  <c:v>509.18778051618216</c:v>
                </c:pt>
                <c:pt idx="32">
                  <c:v>510.46779561765374</c:v>
                </c:pt>
                <c:pt idx="35">
                  <c:v>619.07014853865792</c:v>
                </c:pt>
                <c:pt idx="36">
                  <c:v>620.12840279565557</c:v>
                </c:pt>
                <c:pt idx="37">
                  <c:v>617.70558842658102</c:v>
                </c:pt>
                <c:pt idx="38">
                  <c:v>618.85181161348874</c:v>
                </c:pt>
                <c:pt idx="39">
                  <c:v>619.76579926107081</c:v>
                </c:pt>
                <c:pt idx="40">
                  <c:v>619.30710223562767</c:v>
                </c:pt>
                <c:pt idx="44">
                  <c:v>717.86527765918493</c:v>
                </c:pt>
                <c:pt idx="45">
                  <c:v>719.47841100609207</c:v>
                </c:pt>
                <c:pt idx="46">
                  <c:v>719.49334874305259</c:v>
                </c:pt>
                <c:pt idx="47">
                  <c:v>718.34420648339335</c:v>
                </c:pt>
                <c:pt idx="48">
                  <c:v>715.72654605421053</c:v>
                </c:pt>
                <c:pt idx="49">
                  <c:v>718.5599718691459</c:v>
                </c:pt>
                <c:pt idx="55">
                  <c:v>946.21661886998595</c:v>
                </c:pt>
                <c:pt idx="56">
                  <c:v>947.54495020137529</c:v>
                </c:pt>
                <c:pt idx="57">
                  <c:v>951.59856875634603</c:v>
                </c:pt>
                <c:pt idx="59">
                  <c:v>949.20021969812547</c:v>
                </c:pt>
                <c:pt idx="60">
                  <c:v>950.51835483208856</c:v>
                </c:pt>
                <c:pt idx="65">
                  <c:v>1288.6133395536312</c:v>
                </c:pt>
                <c:pt idx="66">
                  <c:v>1292.6331561716979</c:v>
                </c:pt>
                <c:pt idx="67">
                  <c:v>1286.0194202374105</c:v>
                </c:pt>
                <c:pt idx="68">
                  <c:v>1285.6632816649087</c:v>
                </c:pt>
                <c:pt idx="69">
                  <c:v>1286.5216718317934</c:v>
                </c:pt>
                <c:pt idx="70">
                  <c:v>1288.7529617092882</c:v>
                </c:pt>
                <c:pt idx="73">
                  <c:v>1531.5285880174345</c:v>
                </c:pt>
                <c:pt idx="74">
                  <c:v>1532.9363188440459</c:v>
                </c:pt>
                <c:pt idx="75">
                  <c:v>1534.674162817623</c:v>
                </c:pt>
                <c:pt idx="76">
                  <c:v>1528.4565013826445</c:v>
                </c:pt>
                <c:pt idx="77">
                  <c:v>1532.5357080346148</c:v>
                </c:pt>
                <c:pt idx="78">
                  <c:v>1536.066969625379</c:v>
                </c:pt>
                <c:pt idx="81">
                  <c:v>1870.1298014472607</c:v>
                </c:pt>
                <c:pt idx="82">
                  <c:v>1865.50013008684</c:v>
                </c:pt>
                <c:pt idx="84">
                  <c:v>1886.0957203361988</c:v>
                </c:pt>
                <c:pt idx="85">
                  <c:v>1881.3995531556125</c:v>
                </c:pt>
                <c:pt idx="87">
                  <c:v>1559.8624743435378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419776"/>
        <c:axId val="176143744"/>
      </c:scatterChart>
      <c:valAx>
        <c:axId val="159419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thickness</a:t>
                </a:r>
                <a:r>
                  <a:rPr lang="en-US" baseline="0"/>
                  <a:t> (micron)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76143744"/>
        <c:crosses val="autoZero"/>
        <c:crossBetween val="midCat"/>
      </c:valAx>
      <c:valAx>
        <c:axId val="1761437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Elastic rate (Hz/uA)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94197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predicting thickness from elastic rates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202480983121433"/>
          <c:y val="0.16011247737868384"/>
          <c:w val="0.70501475237054656"/>
          <c:h val="0.66387270940447518"/>
        </c:manualLayout>
      </c:layout>
      <c:scatterChart>
        <c:scatterStyle val="smoothMarker"/>
        <c:varyColors val="0"/>
        <c:ser>
          <c:idx val="1"/>
          <c:order val="0"/>
          <c:tx>
            <c:v>predicted</c:v>
          </c:tx>
          <c:marker>
            <c:symbol val="x"/>
            <c:size val="7"/>
            <c:spPr>
              <a:ln w="12700">
                <a:solidFill>
                  <a:srgbClr val="FF0000"/>
                </a:solidFill>
              </a:ln>
            </c:spPr>
          </c:marker>
          <c:xVal>
            <c:numRef>
              <c:f>elastics_all!$P$4:$P$7</c:f>
              <c:numCache>
                <c:formatCode>General</c:formatCode>
                <c:ptCount val="4"/>
                <c:pt idx="0">
                  <c:v>61.899207991397191</c:v>
                </c:pt>
                <c:pt idx="1">
                  <c:v>60.434637928612375</c:v>
                </c:pt>
                <c:pt idx="2">
                  <c:v>286.34166686993063</c:v>
                </c:pt>
                <c:pt idx="3">
                  <c:v>509.6886644356141</c:v>
                </c:pt>
              </c:numCache>
            </c:numRef>
          </c:xVal>
          <c:yVal>
            <c:numRef>
              <c:f>elastics_all!$S$4:$S$7</c:f>
              <c:numCache>
                <c:formatCode>General</c:formatCode>
                <c:ptCount val="4"/>
                <c:pt idx="0">
                  <c:v>5.2990607577565095E-2</c:v>
                </c:pt>
                <c:pt idx="1">
                  <c:v>5.1895109170602055E-2</c:v>
                </c:pt>
                <c:pt idx="2">
                  <c:v>0.22087356681870809</c:v>
                </c:pt>
                <c:pt idx="3">
                  <c:v>0.38793712099783928</c:v>
                </c:pt>
              </c:numCache>
            </c:numRef>
          </c:yVal>
          <c:smooth val="1"/>
        </c:ser>
        <c:ser>
          <c:idx val="0"/>
          <c:order val="1"/>
          <c:tx>
            <c:v>measured thicknesses</c:v>
          </c:tx>
          <c:trendline>
            <c:trendlineType val="linear"/>
            <c:dispRSqr val="0"/>
            <c:dispEq val="1"/>
            <c:trendlineLbl>
              <c:layout/>
              <c:numFmt formatCode="0.00E+00" sourceLinked="0"/>
            </c:trendlineLbl>
          </c:trendline>
          <c:xVal>
            <c:numRef>
              <c:f>elastics_all!$P$4:$P$7</c:f>
              <c:numCache>
                <c:formatCode>General</c:formatCode>
                <c:ptCount val="4"/>
                <c:pt idx="0">
                  <c:v>61.899207991397191</c:v>
                </c:pt>
                <c:pt idx="1">
                  <c:v>60.434637928612375</c:v>
                </c:pt>
                <c:pt idx="2">
                  <c:v>286.34166686993063</c:v>
                </c:pt>
                <c:pt idx="3">
                  <c:v>509.6886644356141</c:v>
                </c:pt>
              </c:numCache>
            </c:numRef>
          </c:xVal>
          <c:yVal>
            <c:numRef>
              <c:f>elastics_all!$R$4:$R$7</c:f>
              <c:numCache>
                <c:formatCode>General</c:formatCode>
                <c:ptCount val="4"/>
                <c:pt idx="0">
                  <c:v>5.2999999999999999E-2</c:v>
                </c:pt>
                <c:pt idx="3">
                  <c:v>0.38800000000000001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539584"/>
        <c:axId val="53541888"/>
      </c:scatterChart>
      <c:valAx>
        <c:axId val="53539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Elastic</a:t>
                </a:r>
                <a:r>
                  <a:rPr lang="en-US" baseline="0"/>
                  <a:t> rate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3541888"/>
        <c:crosses val="autoZero"/>
        <c:crossBetween val="midCat"/>
      </c:valAx>
      <c:valAx>
        <c:axId val="535418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foil</a:t>
                </a:r>
                <a:r>
                  <a:rPr lang="en-US" baseline="0"/>
                  <a:t> thickness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35395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trying</a:t>
            </a:r>
            <a:r>
              <a:rPr lang="en-US" baseline="0"/>
              <a:t> to predict thickness from elastic rates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202480983121433"/>
          <c:y val="0.16011247737868384"/>
          <c:w val="0.70501475237054656"/>
          <c:h val="0.66387270940447518"/>
        </c:manualLayout>
      </c:layout>
      <c:scatterChart>
        <c:scatterStyle val="smoothMarker"/>
        <c:varyColors val="0"/>
        <c:ser>
          <c:idx val="1"/>
          <c:order val="0"/>
          <c:tx>
            <c:v>predicted</c:v>
          </c:tx>
          <c:marker>
            <c:symbol val="x"/>
            <c:size val="7"/>
            <c:spPr>
              <a:ln w="12700">
                <a:solidFill>
                  <a:srgbClr val="FF0000"/>
                </a:solidFill>
              </a:ln>
            </c:spPr>
          </c:marker>
          <c:xVal>
            <c:numRef>
              <c:f>elastics_all!$P$4:$P$7</c:f>
              <c:numCache>
                <c:formatCode>General</c:formatCode>
                <c:ptCount val="4"/>
                <c:pt idx="0">
                  <c:v>61.899207991397191</c:v>
                </c:pt>
                <c:pt idx="1">
                  <c:v>60.434637928612375</c:v>
                </c:pt>
                <c:pt idx="2">
                  <c:v>286.34166686993063</c:v>
                </c:pt>
                <c:pt idx="3">
                  <c:v>509.6886644356141</c:v>
                </c:pt>
              </c:numCache>
            </c:numRef>
          </c:xVal>
          <c:yVal>
            <c:numRef>
              <c:f>elastics_all!$S$4:$S$7</c:f>
              <c:numCache>
                <c:formatCode>General</c:formatCode>
                <c:ptCount val="4"/>
                <c:pt idx="0">
                  <c:v>5.2990607577565095E-2</c:v>
                </c:pt>
                <c:pt idx="1">
                  <c:v>5.1895109170602055E-2</c:v>
                </c:pt>
                <c:pt idx="2">
                  <c:v>0.22087356681870809</c:v>
                </c:pt>
                <c:pt idx="3">
                  <c:v>0.38793712099783928</c:v>
                </c:pt>
              </c:numCache>
            </c:numRef>
          </c:yVal>
          <c:smooth val="1"/>
        </c:ser>
        <c:ser>
          <c:idx val="0"/>
          <c:order val="1"/>
          <c:tx>
            <c:v>measured thicknesses</c:v>
          </c:tx>
          <c:trendline>
            <c:trendlineType val="linear"/>
            <c:dispRSqr val="0"/>
            <c:dispEq val="1"/>
            <c:trendlineLbl>
              <c:layout/>
              <c:numFmt formatCode="0.00E+00" sourceLinked="0"/>
            </c:trendlineLbl>
          </c:trendline>
          <c:xVal>
            <c:numRef>
              <c:f>elastics_all!$P$4:$P$7</c:f>
              <c:numCache>
                <c:formatCode>General</c:formatCode>
                <c:ptCount val="4"/>
                <c:pt idx="0">
                  <c:v>61.899207991397191</c:v>
                </c:pt>
                <c:pt idx="1">
                  <c:v>60.434637928612375</c:v>
                </c:pt>
                <c:pt idx="2">
                  <c:v>286.34166686993063</c:v>
                </c:pt>
                <c:pt idx="3">
                  <c:v>509.6886644356141</c:v>
                </c:pt>
              </c:numCache>
            </c:numRef>
          </c:xVal>
          <c:yVal>
            <c:numRef>
              <c:f>elastics_all!$R$4:$R$7</c:f>
              <c:numCache>
                <c:formatCode>General</c:formatCode>
                <c:ptCount val="4"/>
                <c:pt idx="0">
                  <c:v>5.2999999999999999E-2</c:v>
                </c:pt>
                <c:pt idx="3">
                  <c:v>0.38800000000000001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288192"/>
        <c:axId val="55330304"/>
      </c:scatterChart>
      <c:valAx>
        <c:axId val="55288192"/>
        <c:scaling>
          <c:orientation val="minMax"/>
          <c:max val="100"/>
          <c:min val="4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Elastic</a:t>
                </a:r>
                <a:r>
                  <a:rPr lang="en-US" baseline="0"/>
                  <a:t> rate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5330304"/>
        <c:crosses val="autoZero"/>
        <c:crossBetween val="midCat"/>
      </c:valAx>
      <c:valAx>
        <c:axId val="55330304"/>
        <c:scaling>
          <c:orientation val="minMax"/>
          <c:max val="5.5000000000000014E-2"/>
          <c:min val="4.5000000000000012E-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foil</a:t>
                </a:r>
                <a:r>
                  <a:rPr lang="en-US" baseline="0"/>
                  <a:t> thickness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52881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424815</xdr:colOff>
      <xdr:row>19</xdr:row>
      <xdr:rowOff>147638</xdr:rowOff>
    </xdr:from>
    <xdr:to>
      <xdr:col>42</xdr:col>
      <xdr:colOff>125730</xdr:colOff>
      <xdr:row>34</xdr:row>
      <xdr:rowOff>176213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85725</xdr:colOff>
      <xdr:row>2</xdr:row>
      <xdr:rowOff>173355</xdr:rowOff>
    </xdr:from>
    <xdr:to>
      <xdr:col>41</xdr:col>
      <xdr:colOff>407670</xdr:colOff>
      <xdr:row>18</xdr:row>
      <xdr:rowOff>19050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528321</xdr:colOff>
      <xdr:row>15</xdr:row>
      <xdr:rowOff>118534</xdr:rowOff>
    </xdr:from>
    <xdr:to>
      <xdr:col>23</xdr:col>
      <xdr:colOff>126999</xdr:colOff>
      <xdr:row>33</xdr:row>
      <xdr:rowOff>103294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9</xdr:col>
      <xdr:colOff>579120</xdr:colOff>
      <xdr:row>20</xdr:row>
      <xdr:rowOff>167640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0</xdr:row>
      <xdr:rowOff>1</xdr:rowOff>
    </xdr:from>
    <xdr:to>
      <xdr:col>20</xdr:col>
      <xdr:colOff>266700</xdr:colOff>
      <xdr:row>21</xdr:row>
      <xdr:rowOff>25401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152400</xdr:colOff>
      <xdr:row>22</xdr:row>
      <xdr:rowOff>26246</xdr:rowOff>
    </xdr:from>
    <xdr:to>
      <xdr:col>18</xdr:col>
      <xdr:colOff>201083</xdr:colOff>
      <xdr:row>35</xdr:row>
      <xdr:rowOff>170391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328508</xdr:colOff>
      <xdr:row>21</xdr:row>
      <xdr:rowOff>106680</xdr:rowOff>
    </xdr:from>
    <xdr:to>
      <xdr:col>9</xdr:col>
      <xdr:colOff>103294</xdr:colOff>
      <xdr:row>35</xdr:row>
      <xdr:rowOff>80646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0</xdr:colOff>
      <xdr:row>2</xdr:row>
      <xdr:rowOff>0</xdr:rowOff>
    </xdr:from>
    <xdr:to>
      <xdr:col>30</xdr:col>
      <xdr:colOff>208278</xdr:colOff>
      <xdr:row>20</xdr:row>
      <xdr:rowOff>45720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0</xdr:colOff>
      <xdr:row>21</xdr:row>
      <xdr:rowOff>0</xdr:rowOff>
    </xdr:from>
    <xdr:to>
      <xdr:col>30</xdr:col>
      <xdr:colOff>208278</xdr:colOff>
      <xdr:row>39</xdr:row>
      <xdr:rowOff>45720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tabSelected="1" topLeftCell="L1" zoomScale="90" zoomScaleNormal="90" workbookViewId="0">
      <selection activeCell="V8" sqref="V8"/>
    </sheetView>
  </sheetViews>
  <sheetFormatPr defaultRowHeight="14.4" x14ac:dyDescent="0.3"/>
  <cols>
    <col min="3" max="3" width="10.109375" style="1" bestFit="1" customWidth="1"/>
    <col min="4" max="4" width="18.77734375" style="1" bestFit="1" customWidth="1"/>
    <col min="5" max="5" width="11.5546875" bestFit="1" customWidth="1"/>
    <col min="6" max="6" width="15.5546875" bestFit="1" customWidth="1"/>
    <col min="10" max="11" width="12" bestFit="1" customWidth="1"/>
    <col min="12" max="12" width="16.77734375" bestFit="1" customWidth="1"/>
    <col min="13" max="13" width="18.33203125" bestFit="1" customWidth="1"/>
  </cols>
  <sheetData>
    <row r="1" spans="1:19" x14ac:dyDescent="0.3">
      <c r="A1" t="s">
        <v>0</v>
      </c>
      <c r="B1" t="s">
        <v>1</v>
      </c>
      <c r="C1" s="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s="3" t="s">
        <v>9</v>
      </c>
      <c r="K1" s="3" t="s">
        <v>10</v>
      </c>
      <c r="L1" t="s">
        <v>11</v>
      </c>
      <c r="M1" t="s">
        <v>12</v>
      </c>
      <c r="N1" t="s">
        <v>18</v>
      </c>
    </row>
    <row r="3" spans="1:19" x14ac:dyDescent="0.3">
      <c r="A3" t="s">
        <v>13</v>
      </c>
      <c r="B3">
        <v>13</v>
      </c>
      <c r="N3" t="s">
        <v>20</v>
      </c>
      <c r="O3" t="s">
        <v>14</v>
      </c>
      <c r="P3" t="s">
        <v>15</v>
      </c>
      <c r="Q3" t="s">
        <v>11</v>
      </c>
      <c r="R3" t="s">
        <v>12</v>
      </c>
      <c r="S3" t="s">
        <v>19</v>
      </c>
    </row>
    <row r="4" spans="1:19" x14ac:dyDescent="0.3">
      <c r="A4">
        <v>8086</v>
      </c>
      <c r="B4">
        <v>1676.48</v>
      </c>
      <c r="C4" s="1">
        <v>1058323</v>
      </c>
      <c r="D4" s="1">
        <v>1007798</v>
      </c>
      <c r="E4">
        <v>4.0875500000000002</v>
      </c>
      <c r="F4" s="4">
        <v>4.0999999999999996</v>
      </c>
      <c r="G4">
        <v>595252</v>
      </c>
      <c r="H4">
        <v>403977</v>
      </c>
      <c r="I4" s="2">
        <f>D4/C4</f>
        <v>0.95225937639076164</v>
      </c>
      <c r="J4" s="5">
        <f>G4/I4/F4/B4</f>
        <v>90.941763621702989</v>
      </c>
      <c r="K4" s="5">
        <f>H4/I4/E4/B4</f>
        <v>61.907024022035714</v>
      </c>
      <c r="L4" s="4">
        <v>0.05</v>
      </c>
      <c r="M4">
        <v>5.2999999999999999E-2</v>
      </c>
      <c r="N4" s="11" t="s">
        <v>21</v>
      </c>
      <c r="O4" s="11">
        <f>B3</f>
        <v>13</v>
      </c>
      <c r="P4" s="11">
        <f>AVERAGE(K4:K11)</f>
        <v>61.899207991397191</v>
      </c>
      <c r="Q4" s="11">
        <f>L4</f>
        <v>0.05</v>
      </c>
      <c r="R4" s="11">
        <f>M4</f>
        <v>5.2999999999999999E-2</v>
      </c>
      <c r="S4" s="11">
        <f>0.000748*P4+0.00669</f>
        <v>5.2990607577565095E-2</v>
      </c>
    </row>
    <row r="5" spans="1:19" x14ac:dyDescent="0.3">
      <c r="A5">
        <v>8087</v>
      </c>
      <c r="B5">
        <v>1741.82</v>
      </c>
      <c r="C5" s="1">
        <v>1074888</v>
      </c>
      <c r="D5" s="1">
        <v>1024782</v>
      </c>
      <c r="E5">
        <v>3.9680200000000001</v>
      </c>
      <c r="F5" s="6">
        <v>4.0999999999999996</v>
      </c>
      <c r="G5">
        <v>606452</v>
      </c>
      <c r="H5">
        <v>409712</v>
      </c>
      <c r="I5" s="2">
        <f t="shared" ref="I5:I53" si="0">D5/C5</f>
        <v>0.95338491080000898</v>
      </c>
      <c r="J5" s="5">
        <f t="shared" ref="J5:J11" si="1">G5/I5/E5/B5</f>
        <v>92.034579667017482</v>
      </c>
      <c r="K5" s="5">
        <f t="shared" ref="K5:K11" si="2">H5/I5/E5/B5</f>
        <v>62.177504080344484</v>
      </c>
      <c r="L5" s="6">
        <v>0.05</v>
      </c>
      <c r="M5">
        <v>5.2999999999999999E-2</v>
      </c>
      <c r="N5" s="11" t="s">
        <v>21</v>
      </c>
      <c r="O5" s="11">
        <v>12</v>
      </c>
      <c r="P5" s="11">
        <f>AVERAGE(K14:K21)</f>
        <v>60.434637928612375</v>
      </c>
      <c r="Q5" s="11">
        <v>0.05</v>
      </c>
      <c r="R5" s="11"/>
      <c r="S5" s="11">
        <f t="shared" ref="S5:S7" si="3">0.000748*P5+0.00669</f>
        <v>5.1895109170602055E-2</v>
      </c>
    </row>
    <row r="6" spans="1:19" x14ac:dyDescent="0.3">
      <c r="A6">
        <v>8088</v>
      </c>
      <c r="B6">
        <v>1667.61</v>
      </c>
      <c r="C6" s="1">
        <v>1065310</v>
      </c>
      <c r="D6" s="1">
        <v>1013915</v>
      </c>
      <c r="E6">
        <v>4.0895099999999998</v>
      </c>
      <c r="F6" s="6">
        <v>4.0999999999999996</v>
      </c>
      <c r="G6">
        <v>600594</v>
      </c>
      <c r="H6">
        <v>404523</v>
      </c>
      <c r="I6" s="2">
        <f t="shared" si="0"/>
        <v>0.95175582694239236</v>
      </c>
      <c r="J6" s="5">
        <f t="shared" si="1"/>
        <v>92.531516439969167</v>
      </c>
      <c r="K6" s="5">
        <f t="shared" si="2"/>
        <v>62.32351076575133</v>
      </c>
      <c r="L6" s="6">
        <v>0.05</v>
      </c>
      <c r="M6">
        <v>5.2999999999999999E-2</v>
      </c>
      <c r="N6" s="11" t="s">
        <v>22</v>
      </c>
      <c r="O6" s="11">
        <v>1</v>
      </c>
      <c r="P6" s="11">
        <f>AVERAGE(K26:K31)</f>
        <v>286.34166686993063</v>
      </c>
      <c r="Q6" s="11">
        <v>0.22500000000000001</v>
      </c>
      <c r="R6" s="11"/>
      <c r="S6" s="11">
        <f t="shared" si="3"/>
        <v>0.22087356681870809</v>
      </c>
    </row>
    <row r="7" spans="1:19" x14ac:dyDescent="0.3">
      <c r="A7">
        <v>8089</v>
      </c>
      <c r="B7">
        <v>1745.91</v>
      </c>
      <c r="C7" s="1">
        <v>1070451</v>
      </c>
      <c r="D7" s="1">
        <v>1021501</v>
      </c>
      <c r="E7">
        <v>3.94421</v>
      </c>
      <c r="F7" s="6">
        <v>4.0999999999999996</v>
      </c>
      <c r="G7">
        <v>603611</v>
      </c>
      <c r="H7">
        <v>409378</v>
      </c>
      <c r="I7" s="2">
        <f t="shared" si="0"/>
        <v>0.95427161075098255</v>
      </c>
      <c r="J7" s="5">
        <f t="shared" si="1"/>
        <v>91.855096839945247</v>
      </c>
      <c r="K7" s="5">
        <f t="shared" si="2"/>
        <v>62.297499273775848</v>
      </c>
      <c r="L7" s="6">
        <v>0.05</v>
      </c>
      <c r="M7">
        <v>5.2999999999999999E-2</v>
      </c>
      <c r="N7" s="11" t="s">
        <v>21</v>
      </c>
      <c r="O7" s="11">
        <v>8</v>
      </c>
      <c r="P7" s="11">
        <f>AVERAGE(K33:K36)</f>
        <v>509.6886644356141</v>
      </c>
      <c r="Q7" s="11">
        <v>0.35</v>
      </c>
      <c r="R7" s="11">
        <v>0.38800000000000001</v>
      </c>
      <c r="S7" s="11">
        <f t="shared" si="3"/>
        <v>0.38793712099783928</v>
      </c>
    </row>
    <row r="8" spans="1:19" x14ac:dyDescent="0.3">
      <c r="A8">
        <v>8090</v>
      </c>
      <c r="B8">
        <v>1995.92</v>
      </c>
      <c r="C8" s="1">
        <v>1290300</v>
      </c>
      <c r="D8" s="1">
        <v>1227117</v>
      </c>
      <c r="E8">
        <v>4.1492000000000004</v>
      </c>
      <c r="F8" s="6">
        <v>4.0999999999999996</v>
      </c>
      <c r="G8">
        <v>728899</v>
      </c>
      <c r="H8">
        <v>487769</v>
      </c>
      <c r="I8" s="2">
        <f t="shared" si="0"/>
        <v>0.9510323180655661</v>
      </c>
      <c r="J8" s="5">
        <f t="shared" si="1"/>
        <v>92.547476168682195</v>
      </c>
      <c r="K8" s="5">
        <f t="shared" si="2"/>
        <v>61.931474598431258</v>
      </c>
      <c r="L8" s="6">
        <v>0.05</v>
      </c>
      <c r="M8">
        <v>5.2999999999999999E-2</v>
      </c>
      <c r="N8" t="s">
        <v>23</v>
      </c>
      <c r="O8">
        <v>14</v>
      </c>
      <c r="P8">
        <f>AVERAGE(K39:K44)</f>
        <v>619.13814214518027</v>
      </c>
      <c r="Q8">
        <v>0.35</v>
      </c>
      <c r="R8">
        <v>0.38800000000000001</v>
      </c>
      <c r="S8">
        <f>0.000565*P8+0.0503</f>
        <v>0.40011305031202682</v>
      </c>
    </row>
    <row r="9" spans="1:19" x14ac:dyDescent="0.3">
      <c r="A9">
        <v>8091</v>
      </c>
      <c r="B9">
        <v>1668.36</v>
      </c>
      <c r="C9" s="1">
        <v>1016028</v>
      </c>
      <c r="D9" s="1">
        <v>969210</v>
      </c>
      <c r="E9">
        <v>3.9298299999999999</v>
      </c>
      <c r="F9" s="6">
        <v>4.0999999999999996</v>
      </c>
      <c r="G9">
        <v>575505</v>
      </c>
      <c r="H9">
        <v>385660</v>
      </c>
      <c r="I9" s="2">
        <f t="shared" si="0"/>
        <v>0.95392056124437519</v>
      </c>
      <c r="J9" s="5">
        <f t="shared" si="1"/>
        <v>92.018120574697946</v>
      </c>
      <c r="K9" s="5">
        <f t="shared" si="2"/>
        <v>61.663596981499737</v>
      </c>
      <c r="L9" s="6">
        <v>0.05</v>
      </c>
      <c r="M9">
        <v>5.2999999999999999E-2</v>
      </c>
      <c r="N9" t="s">
        <v>23</v>
      </c>
      <c r="O9">
        <v>5</v>
      </c>
      <c r="P9">
        <f>AVERAGE(K48:K53)</f>
        <v>718.24462696917988</v>
      </c>
      <c r="Q9">
        <v>0.5</v>
      </c>
      <c r="R9">
        <v>0.49099999999999999</v>
      </c>
      <c r="S9">
        <f t="shared" ref="S9:S11" si="4">0.000565*P9+0.0503</f>
        <v>0.45610821423758663</v>
      </c>
    </row>
    <row r="10" spans="1:19" x14ac:dyDescent="0.3">
      <c r="A10">
        <v>8092</v>
      </c>
      <c r="B10">
        <v>1672.43</v>
      </c>
      <c r="C10" s="1">
        <v>1062134</v>
      </c>
      <c r="D10" s="1">
        <v>1011280</v>
      </c>
      <c r="E10">
        <v>4.0812299999999997</v>
      </c>
      <c r="F10" s="6">
        <v>4.0999999999999996</v>
      </c>
      <c r="G10">
        <v>604281</v>
      </c>
      <c r="H10">
        <v>398771</v>
      </c>
      <c r="I10" s="2">
        <f t="shared" si="0"/>
        <v>0.95212091882945094</v>
      </c>
      <c r="J10" s="5">
        <f t="shared" si="1"/>
        <v>92.983911727662857</v>
      </c>
      <c r="K10" s="5">
        <f t="shared" si="2"/>
        <v>61.361001692179357</v>
      </c>
      <c r="L10" s="6">
        <v>0.05</v>
      </c>
      <c r="M10">
        <v>5.2999999999999999E-2</v>
      </c>
      <c r="N10" t="s">
        <v>23</v>
      </c>
      <c r="O10">
        <v>2</v>
      </c>
      <c r="P10">
        <f>AVERAGE(K59:K64)</f>
        <v>949.01574247158419</v>
      </c>
      <c r="Q10">
        <v>0.625</v>
      </c>
      <c r="R10">
        <v>0.55200000000000005</v>
      </c>
      <c r="S10">
        <f t="shared" si="4"/>
        <v>0.58649389449644507</v>
      </c>
    </row>
    <row r="11" spans="1:19" x14ac:dyDescent="0.3">
      <c r="A11">
        <v>8093</v>
      </c>
      <c r="B11">
        <v>1752.85</v>
      </c>
      <c r="C11" s="1">
        <v>1083820</v>
      </c>
      <c r="D11" s="1">
        <v>1033124</v>
      </c>
      <c r="E11">
        <v>3.9823</v>
      </c>
      <c r="F11" s="6">
        <v>4.0999999999999996</v>
      </c>
      <c r="G11">
        <v>615360</v>
      </c>
      <c r="H11">
        <v>409426</v>
      </c>
      <c r="I11" s="2">
        <f t="shared" si="0"/>
        <v>0.9532247052093521</v>
      </c>
      <c r="J11" s="5">
        <f t="shared" si="1"/>
        <v>92.481581132999509</v>
      </c>
      <c r="K11" s="5">
        <f t="shared" si="2"/>
        <v>61.532052517159805</v>
      </c>
      <c r="L11" s="6">
        <v>0.05</v>
      </c>
      <c r="M11">
        <v>5.2999999999999999E-2</v>
      </c>
      <c r="N11" t="s">
        <v>23</v>
      </c>
      <c r="O11">
        <v>4</v>
      </c>
      <c r="P11">
        <f>AVERAGE(K69:K74)</f>
        <v>1288.033971861455</v>
      </c>
      <c r="Q11">
        <v>0.75</v>
      </c>
      <c r="R11">
        <v>0.79</v>
      </c>
      <c r="S11">
        <f t="shared" si="4"/>
        <v>0.77803919410172206</v>
      </c>
    </row>
    <row r="12" spans="1:19" x14ac:dyDescent="0.3">
      <c r="I12" s="2"/>
      <c r="J12" s="5"/>
      <c r="K12" s="5"/>
      <c r="N12" t="s">
        <v>23</v>
      </c>
      <c r="O12">
        <v>3</v>
      </c>
      <c r="P12">
        <f>AVERAGE(K77:K82)</f>
        <v>1532.6997081202901</v>
      </c>
      <c r="Q12">
        <v>0.87</v>
      </c>
      <c r="S12">
        <f t="shared" ref="S9:S13" si="5">0.000565*P12+0.0502</f>
        <v>0.91617533508796389</v>
      </c>
    </row>
    <row r="13" spans="1:19" x14ac:dyDescent="0.3">
      <c r="A13" t="s">
        <v>13</v>
      </c>
      <c r="B13">
        <v>12</v>
      </c>
      <c r="I13" s="2"/>
      <c r="J13" s="5"/>
      <c r="K13" s="5"/>
      <c r="N13" t="s">
        <v>23</v>
      </c>
      <c r="O13">
        <v>15</v>
      </c>
      <c r="P13">
        <f>AVERAGE(K88:K89)</f>
        <v>1883.7476367459058</v>
      </c>
      <c r="Q13">
        <v>1</v>
      </c>
      <c r="S13">
        <f t="shared" si="5"/>
        <v>1.1145174147614367</v>
      </c>
    </row>
    <row r="14" spans="1:19" x14ac:dyDescent="0.3">
      <c r="A14">
        <v>8074</v>
      </c>
      <c r="B14">
        <v>1622.88</v>
      </c>
      <c r="C14" s="1">
        <v>1056408</v>
      </c>
      <c r="D14" s="1">
        <v>1004877</v>
      </c>
      <c r="E14">
        <v>4.2431700000000001</v>
      </c>
      <c r="F14" s="6">
        <v>4.4000000000000004</v>
      </c>
      <c r="G14">
        <v>599749</v>
      </c>
      <c r="H14">
        <v>395996</v>
      </c>
      <c r="I14" s="2">
        <f t="shared" si="0"/>
        <v>0.95122055115069182</v>
      </c>
      <c r="J14" s="5">
        <f t="shared" ref="J14:J21" si="6">G14/I14/E14/B14</f>
        <v>91.561198304688759</v>
      </c>
      <c r="K14" s="5">
        <f t="shared" ref="K14:K21" si="7">H14/I14/E14/B14</f>
        <v>60.455070844409121</v>
      </c>
      <c r="L14" s="6">
        <v>0.05</v>
      </c>
    </row>
    <row r="15" spans="1:19" x14ac:dyDescent="0.3">
      <c r="A15">
        <v>8075</v>
      </c>
      <c r="B15">
        <v>1653.68</v>
      </c>
      <c r="C15" s="1">
        <v>1057751</v>
      </c>
      <c r="D15" s="1">
        <v>1006086</v>
      </c>
      <c r="E15">
        <v>4.2080500000000001</v>
      </c>
      <c r="F15" s="6">
        <v>4.4000000000000004</v>
      </c>
      <c r="G15">
        <v>597514</v>
      </c>
      <c r="H15">
        <v>399988</v>
      </c>
      <c r="I15" s="2">
        <f t="shared" si="0"/>
        <v>0.95115580131807964</v>
      </c>
      <c r="J15" s="5">
        <f t="shared" si="6"/>
        <v>90.274285317893174</v>
      </c>
      <c r="K15" s="5">
        <f t="shared" si="7"/>
        <v>60.431438988431154</v>
      </c>
      <c r="L15" s="6">
        <v>0.05</v>
      </c>
    </row>
    <row r="16" spans="1:19" x14ac:dyDescent="0.3">
      <c r="A16">
        <v>8078</v>
      </c>
      <c r="B16">
        <v>1745.47</v>
      </c>
      <c r="C16" s="1">
        <v>1055937</v>
      </c>
      <c r="D16" s="1">
        <v>1007692</v>
      </c>
      <c r="E16">
        <v>3.9774500000000002</v>
      </c>
      <c r="F16" s="6">
        <v>4.0999999999999996</v>
      </c>
      <c r="G16">
        <v>600764</v>
      </c>
      <c r="H16">
        <v>398779</v>
      </c>
      <c r="I16" s="2">
        <f t="shared" si="0"/>
        <v>0.95431072118885885</v>
      </c>
      <c r="J16" s="5">
        <f t="shared" si="6"/>
        <v>90.676965817882532</v>
      </c>
      <c r="K16" s="5">
        <f t="shared" si="7"/>
        <v>60.190140807187824</v>
      </c>
      <c r="L16" s="6">
        <v>0.05</v>
      </c>
    </row>
    <row r="17" spans="1:12" x14ac:dyDescent="0.3">
      <c r="A17">
        <v>8079</v>
      </c>
      <c r="B17">
        <v>1912.29</v>
      </c>
      <c r="C17" s="1">
        <v>1048102</v>
      </c>
      <c r="D17" s="1">
        <v>1004214</v>
      </c>
      <c r="E17">
        <v>3.6266799999999999</v>
      </c>
      <c r="F17" s="6">
        <v>4.0999999999999996</v>
      </c>
      <c r="G17">
        <v>594146</v>
      </c>
      <c r="H17">
        <v>402299</v>
      </c>
      <c r="I17" s="2">
        <f t="shared" si="0"/>
        <v>0.95812621290675903</v>
      </c>
      <c r="J17" s="5">
        <f t="shared" si="6"/>
        <v>89.414399536918836</v>
      </c>
      <c r="K17" s="5">
        <f t="shared" si="7"/>
        <v>60.542902787030307</v>
      </c>
      <c r="L17" s="6">
        <v>0.05</v>
      </c>
    </row>
    <row r="18" spans="1:12" x14ac:dyDescent="0.3">
      <c r="A18">
        <v>8080</v>
      </c>
      <c r="B18">
        <v>1771.38</v>
      </c>
      <c r="C18" s="1">
        <v>1054418</v>
      </c>
      <c r="D18" s="1">
        <v>1007107</v>
      </c>
      <c r="E18">
        <v>3.9187400000000001</v>
      </c>
      <c r="F18" s="6">
        <v>4.0999999999999996</v>
      </c>
      <c r="G18">
        <v>597817</v>
      </c>
      <c r="H18">
        <v>401202</v>
      </c>
      <c r="I18" s="2">
        <f t="shared" si="0"/>
        <v>0.95513069769294534</v>
      </c>
      <c r="J18" s="5">
        <f t="shared" si="6"/>
        <v>90.166927400855471</v>
      </c>
      <c r="K18" s="5">
        <f t="shared" si="7"/>
        <v>60.5120824718568</v>
      </c>
      <c r="L18" s="6">
        <v>0.05</v>
      </c>
    </row>
    <row r="19" spans="1:12" x14ac:dyDescent="0.3">
      <c r="A19">
        <v>8081</v>
      </c>
      <c r="B19">
        <v>1743.18</v>
      </c>
      <c r="C19" s="1">
        <v>1075849</v>
      </c>
      <c r="D19" s="1">
        <v>1025592</v>
      </c>
      <c r="E19">
        <v>4.0459500000000004</v>
      </c>
      <c r="F19" s="6">
        <v>4.0999999999999996</v>
      </c>
      <c r="G19">
        <v>610670</v>
      </c>
      <c r="H19">
        <v>406681</v>
      </c>
      <c r="I19" s="2">
        <f t="shared" si="0"/>
        <v>0.95328619536756554</v>
      </c>
      <c r="J19" s="5">
        <f t="shared" si="6"/>
        <v>90.828163964150107</v>
      </c>
      <c r="K19" s="5">
        <f t="shared" si="7"/>
        <v>60.487806096753616</v>
      </c>
      <c r="L19" s="6">
        <v>0.05</v>
      </c>
    </row>
    <row r="20" spans="1:12" x14ac:dyDescent="0.3">
      <c r="A20">
        <v>8082</v>
      </c>
      <c r="B20">
        <v>1690.67</v>
      </c>
      <c r="C20" s="1">
        <v>1056532</v>
      </c>
      <c r="D20" s="1">
        <v>1006873</v>
      </c>
      <c r="E20">
        <v>4.1105700000000001</v>
      </c>
      <c r="F20" s="6">
        <v>4.0999999999999996</v>
      </c>
      <c r="G20">
        <v>598467</v>
      </c>
      <c r="H20">
        <v>400164</v>
      </c>
      <c r="I20" s="2">
        <f t="shared" si="0"/>
        <v>0.95299811080024077</v>
      </c>
      <c r="J20" s="5">
        <f t="shared" si="6"/>
        <v>90.362299387408541</v>
      </c>
      <c r="K20" s="5">
        <f t="shared" si="7"/>
        <v>60.420606603309707</v>
      </c>
      <c r="L20" s="6">
        <v>0.05</v>
      </c>
    </row>
    <row r="21" spans="1:12" x14ac:dyDescent="0.3">
      <c r="A21">
        <v>8083</v>
      </c>
      <c r="B21">
        <v>1709.88</v>
      </c>
      <c r="C21" s="1">
        <v>1053572</v>
      </c>
      <c r="D21" s="1">
        <v>1004628</v>
      </c>
      <c r="E21">
        <v>4.0483799999999999</v>
      </c>
      <c r="F21" s="6">
        <v>4.0999999999999996</v>
      </c>
      <c r="G21">
        <v>597608</v>
      </c>
      <c r="H21">
        <v>398925</v>
      </c>
      <c r="I21" s="2">
        <f t="shared" si="0"/>
        <v>0.95354470316219486</v>
      </c>
      <c r="J21" s="5">
        <f t="shared" si="6"/>
        <v>90.537488156418192</v>
      </c>
      <c r="K21" s="5">
        <f t="shared" si="7"/>
        <v>60.437054829920498</v>
      </c>
      <c r="L21" s="6">
        <v>0.05</v>
      </c>
    </row>
    <row r="22" spans="1:12" x14ac:dyDescent="0.3">
      <c r="A22" s="8"/>
      <c r="B22" s="8"/>
      <c r="C22" s="9"/>
      <c r="D22" s="9"/>
      <c r="E22" s="8"/>
      <c r="F22" s="10"/>
      <c r="G22" s="8"/>
      <c r="H22" s="8"/>
      <c r="I22" s="8"/>
      <c r="J22" s="8"/>
      <c r="K22" s="8"/>
      <c r="L22" s="10"/>
    </row>
    <row r="23" spans="1:12" x14ac:dyDescent="0.3">
      <c r="A23" s="8"/>
      <c r="B23" s="8"/>
      <c r="C23" s="9"/>
      <c r="D23" s="9"/>
      <c r="E23" s="8"/>
      <c r="F23" s="10"/>
      <c r="G23" s="8"/>
      <c r="H23" s="8"/>
      <c r="I23" s="8"/>
      <c r="J23" s="8"/>
      <c r="K23" s="8"/>
      <c r="L23" s="10"/>
    </row>
    <row r="24" spans="1:12" x14ac:dyDescent="0.3">
      <c r="I24" s="2"/>
      <c r="J24" s="5"/>
      <c r="K24" s="5"/>
    </row>
    <row r="25" spans="1:12" x14ac:dyDescent="0.3">
      <c r="A25" t="s">
        <v>13</v>
      </c>
      <c r="B25">
        <v>1</v>
      </c>
      <c r="I25" s="2"/>
      <c r="J25" s="5"/>
      <c r="K25" s="5"/>
    </row>
    <row r="26" spans="1:12" x14ac:dyDescent="0.3">
      <c r="A26">
        <v>8066</v>
      </c>
      <c r="B26">
        <v>747.49800000000005</v>
      </c>
      <c r="C26" s="1">
        <v>1143607</v>
      </c>
      <c r="D26" s="1">
        <v>1020418</v>
      </c>
      <c r="E26">
        <v>4.2458299999999998</v>
      </c>
      <c r="F26" s="6">
        <v>4.2</v>
      </c>
      <c r="G26">
        <v>196531</v>
      </c>
      <c r="H26">
        <v>808817</v>
      </c>
      <c r="I26" s="2">
        <f t="shared" si="0"/>
        <v>0.8922803025864654</v>
      </c>
      <c r="J26" s="5">
        <f t="shared" ref="J26:J31" si="8">G26/I26/E26/B26</f>
        <v>69.39962467711176</v>
      </c>
      <c r="K26" s="5">
        <f t="shared" ref="K26:K31" si="9">H26/I26/E26/B26</f>
        <v>285.6119199132325</v>
      </c>
      <c r="L26" s="6">
        <v>0.22500000000000001</v>
      </c>
    </row>
    <row r="27" spans="1:12" x14ac:dyDescent="0.3">
      <c r="A27">
        <v>8067</v>
      </c>
      <c r="B27">
        <v>805.24099999999999</v>
      </c>
      <c r="C27" s="1">
        <v>1133247</v>
      </c>
      <c r="D27" s="1">
        <v>1019592</v>
      </c>
      <c r="E27">
        <v>3.9092600000000002</v>
      </c>
      <c r="F27" s="6">
        <v>4.2</v>
      </c>
      <c r="G27">
        <v>194880</v>
      </c>
      <c r="H27">
        <v>809997</v>
      </c>
      <c r="I27" s="2">
        <f t="shared" si="0"/>
        <v>0.89970853662087791</v>
      </c>
      <c r="J27" s="5">
        <f t="shared" si="8"/>
        <v>68.808960104829282</v>
      </c>
      <c r="K27" s="5">
        <f t="shared" si="9"/>
        <v>285.99677369679495</v>
      </c>
      <c r="L27" s="6">
        <v>0.22500000000000001</v>
      </c>
    </row>
    <row r="28" spans="1:12" x14ac:dyDescent="0.3">
      <c r="A28">
        <v>8068</v>
      </c>
      <c r="B28">
        <v>764.97500000000002</v>
      </c>
      <c r="C28" s="1">
        <v>1134724</v>
      </c>
      <c r="D28" s="1">
        <v>1015218</v>
      </c>
      <c r="E28">
        <v>4.1084699999999996</v>
      </c>
      <c r="F28" s="6">
        <v>4.2</v>
      </c>
      <c r="G28">
        <v>194309</v>
      </c>
      <c r="H28">
        <v>806249</v>
      </c>
      <c r="I28" s="2">
        <f t="shared" si="0"/>
        <v>0.89468275986054757</v>
      </c>
      <c r="J28" s="5">
        <f t="shared" si="8"/>
        <v>69.102933734569035</v>
      </c>
      <c r="K28" s="5">
        <f t="shared" si="9"/>
        <v>286.72975117242402</v>
      </c>
      <c r="L28" s="6">
        <v>0.22500000000000001</v>
      </c>
    </row>
    <row r="29" spans="1:12" x14ac:dyDescent="0.3">
      <c r="A29">
        <v>8069</v>
      </c>
      <c r="B29">
        <v>839.84199999999998</v>
      </c>
      <c r="C29" s="1">
        <v>1209446</v>
      </c>
      <c r="D29" s="1">
        <v>1085784</v>
      </c>
      <c r="E29">
        <v>4.0005199999999999</v>
      </c>
      <c r="F29" s="6">
        <v>4.2</v>
      </c>
      <c r="G29">
        <v>207893</v>
      </c>
      <c r="H29">
        <v>862576</v>
      </c>
      <c r="I29" s="2">
        <f t="shared" si="0"/>
        <v>0.89775318616953548</v>
      </c>
      <c r="J29" s="5">
        <f t="shared" si="8"/>
        <v>68.923746374496019</v>
      </c>
      <c r="K29" s="5">
        <f t="shared" si="9"/>
        <v>285.97388778230766</v>
      </c>
      <c r="L29" s="6">
        <v>0.22500000000000001</v>
      </c>
    </row>
    <row r="30" spans="1:12" x14ac:dyDescent="0.3">
      <c r="A30">
        <v>8070</v>
      </c>
      <c r="B30">
        <v>742.12</v>
      </c>
      <c r="C30" s="1">
        <v>1131463</v>
      </c>
      <c r="D30" s="1">
        <v>1009773</v>
      </c>
      <c r="E30">
        <v>4.2179599999999997</v>
      </c>
      <c r="F30" s="6">
        <v>4.2</v>
      </c>
      <c r="G30">
        <v>193566</v>
      </c>
      <c r="H30">
        <v>801583</v>
      </c>
      <c r="I30" s="2">
        <f t="shared" si="0"/>
        <v>0.89244897977220639</v>
      </c>
      <c r="J30" s="5">
        <f t="shared" si="8"/>
        <v>69.289764511989503</v>
      </c>
      <c r="K30" s="5">
        <f t="shared" si="9"/>
        <v>286.93829136735832</v>
      </c>
      <c r="L30" s="6">
        <v>0.22500000000000001</v>
      </c>
    </row>
    <row r="31" spans="1:12" x14ac:dyDescent="0.3">
      <c r="A31">
        <v>8071</v>
      </c>
      <c r="B31">
        <v>807.58399999999995</v>
      </c>
      <c r="C31" s="1">
        <v>1116251</v>
      </c>
      <c r="D31" s="1">
        <v>1006152</v>
      </c>
      <c r="E31">
        <v>3.82803</v>
      </c>
      <c r="F31" s="6">
        <v>4.2</v>
      </c>
      <c r="G31">
        <v>192551</v>
      </c>
      <c r="H31">
        <v>799177</v>
      </c>
      <c r="I31" s="2">
        <f t="shared" si="0"/>
        <v>0.90136716562851904</v>
      </c>
      <c r="J31" s="5">
        <f t="shared" si="8"/>
        <v>69.100470729361504</v>
      </c>
      <c r="K31" s="5">
        <f t="shared" si="9"/>
        <v>286.79937728746637</v>
      </c>
      <c r="L31" s="6">
        <v>0.22500000000000001</v>
      </c>
    </row>
    <row r="32" spans="1:12" x14ac:dyDescent="0.3">
      <c r="A32" t="s">
        <v>13</v>
      </c>
      <c r="B32">
        <v>8</v>
      </c>
      <c r="I32" s="2"/>
      <c r="J32" s="5"/>
      <c r="K32" s="5"/>
    </row>
    <row r="33" spans="1:13" x14ac:dyDescent="0.3">
      <c r="A33">
        <v>8060</v>
      </c>
      <c r="B33">
        <v>619.27300000000002</v>
      </c>
      <c r="C33" s="1">
        <v>1207276</v>
      </c>
      <c r="D33" s="1">
        <v>1043046</v>
      </c>
      <c r="E33">
        <v>3.4224199999999998</v>
      </c>
      <c r="F33" s="6">
        <v>4.0999999999999996</v>
      </c>
      <c r="G33">
        <v>94071</v>
      </c>
      <c r="H33">
        <v>933887</v>
      </c>
      <c r="I33" s="2">
        <f>D33/C33</f>
        <v>0.86396648322338887</v>
      </c>
      <c r="J33" s="5">
        <f>G33/I33/E33/B33</f>
        <v>51.374004023396751</v>
      </c>
      <c r="K33" s="5">
        <f>H33/I33/E33/B33</f>
        <v>510.01386713650248</v>
      </c>
      <c r="L33" s="6">
        <v>0.35</v>
      </c>
      <c r="M33">
        <v>0.38800000000000001</v>
      </c>
    </row>
    <row r="34" spans="1:13" x14ac:dyDescent="0.3">
      <c r="A34">
        <v>8061</v>
      </c>
      <c r="B34">
        <v>661.63300000000004</v>
      </c>
      <c r="C34" s="1">
        <v>1273174</v>
      </c>
      <c r="D34" s="1">
        <v>1105062</v>
      </c>
      <c r="E34">
        <v>3.38795</v>
      </c>
      <c r="F34" s="6">
        <v>4.0999999999999996</v>
      </c>
      <c r="G34">
        <v>98599</v>
      </c>
      <c r="H34">
        <v>990475</v>
      </c>
      <c r="I34" s="2">
        <f>D34/C34</f>
        <v>0.86795834662033622</v>
      </c>
      <c r="J34" s="5">
        <f>G34/I34/E34/B34</f>
        <v>50.678001021465832</v>
      </c>
      <c r="K34" s="5">
        <f>H34/I34/E34/B34</f>
        <v>509.08521447211803</v>
      </c>
      <c r="L34" s="6">
        <v>0.35</v>
      </c>
      <c r="M34">
        <v>0.38800000000000001</v>
      </c>
    </row>
    <row r="35" spans="1:13" x14ac:dyDescent="0.3">
      <c r="A35">
        <v>8062</v>
      </c>
      <c r="B35">
        <v>566.94100000000003</v>
      </c>
      <c r="C35" s="1">
        <v>1179063</v>
      </c>
      <c r="D35" s="1">
        <v>1012398</v>
      </c>
      <c r="E35">
        <v>3.6576599999999999</v>
      </c>
      <c r="F35" s="6">
        <v>4.0999999999999996</v>
      </c>
      <c r="G35">
        <v>90919</v>
      </c>
      <c r="H35">
        <v>906637</v>
      </c>
      <c r="I35" s="2">
        <f>D35/C35</f>
        <v>0.8586462300996639</v>
      </c>
      <c r="J35" s="5">
        <f>G35/I35/E35/B35</f>
        <v>51.062160287690403</v>
      </c>
      <c r="K35" s="5">
        <f>H35/I35/E35/B35</f>
        <v>509.18778051618216</v>
      </c>
      <c r="L35" s="6">
        <v>0.35</v>
      </c>
      <c r="M35">
        <v>0.38800000000000001</v>
      </c>
    </row>
    <row r="36" spans="1:13" x14ac:dyDescent="0.3">
      <c r="A36">
        <v>8063</v>
      </c>
      <c r="B36">
        <v>622.62300000000005</v>
      </c>
      <c r="C36" s="1">
        <v>1228660</v>
      </c>
      <c r="D36" s="1">
        <v>1062786</v>
      </c>
      <c r="E36">
        <v>3.4631500000000002</v>
      </c>
      <c r="F36" s="6">
        <v>4.0999999999999996</v>
      </c>
      <c r="G36">
        <v>95389</v>
      </c>
      <c r="H36">
        <v>952092</v>
      </c>
      <c r="I36" s="2">
        <f>D36/C36</f>
        <v>0.86499601191542008</v>
      </c>
      <c r="J36" s="5">
        <f>G36/I36/E36/B36</f>
        <v>51.143180024800515</v>
      </c>
      <c r="K36" s="5">
        <f>H36/I36/E36/B36</f>
        <v>510.46779561765374</v>
      </c>
      <c r="L36" s="6">
        <v>0.35</v>
      </c>
      <c r="M36">
        <v>0.38800000000000001</v>
      </c>
    </row>
    <row r="37" spans="1:13" x14ac:dyDescent="0.3">
      <c r="I37" s="2"/>
      <c r="J37" s="5"/>
      <c r="K37" s="5"/>
    </row>
    <row r="38" spans="1:13" x14ac:dyDescent="0.3">
      <c r="A38" t="s">
        <v>13</v>
      </c>
      <c r="B38">
        <v>14</v>
      </c>
      <c r="I38" s="2"/>
      <c r="J38" s="5"/>
      <c r="K38" s="5"/>
    </row>
    <row r="39" spans="1:13" x14ac:dyDescent="0.3">
      <c r="A39">
        <v>8048</v>
      </c>
      <c r="B39">
        <v>638.76599999999996</v>
      </c>
      <c r="C39" s="1">
        <v>1152576</v>
      </c>
      <c r="D39" s="1">
        <v>1007822</v>
      </c>
      <c r="E39">
        <v>1.7823199999999999</v>
      </c>
      <c r="F39" s="6">
        <v>1.7</v>
      </c>
      <c r="G39">
        <v>337507</v>
      </c>
      <c r="H39">
        <v>616285</v>
      </c>
      <c r="I39" s="2">
        <f t="shared" si="0"/>
        <v>0.8744082819701261</v>
      </c>
      <c r="J39" s="5">
        <f t="shared" ref="J39:J44" si="10">G39/I39/E39/B39</f>
        <v>339.03227990757006</v>
      </c>
      <c r="K39" s="5">
        <f t="shared" ref="K39:K44" si="11">H39/I39/E39/B39</f>
        <v>619.07014853865792</v>
      </c>
      <c r="L39" s="6">
        <v>0.35</v>
      </c>
      <c r="M39">
        <v>0.38800000000000001</v>
      </c>
    </row>
    <row r="40" spans="1:13" x14ac:dyDescent="0.3">
      <c r="A40">
        <v>8049</v>
      </c>
      <c r="B40">
        <v>673.23599999999999</v>
      </c>
      <c r="C40" s="1">
        <v>1146008</v>
      </c>
      <c r="D40" s="1">
        <v>1009661</v>
      </c>
      <c r="E40">
        <v>1.68537</v>
      </c>
      <c r="F40" s="6">
        <v>1.7</v>
      </c>
      <c r="G40">
        <v>335801</v>
      </c>
      <c r="H40">
        <v>619915</v>
      </c>
      <c r="I40" s="2">
        <f t="shared" si="0"/>
        <v>0.8810243907546893</v>
      </c>
      <c r="J40" s="5">
        <f t="shared" si="10"/>
        <v>335.91659790000875</v>
      </c>
      <c r="K40" s="5">
        <f t="shared" si="11"/>
        <v>620.12840279565557</v>
      </c>
      <c r="L40" s="6">
        <v>0.35</v>
      </c>
      <c r="M40">
        <v>0.38800000000000001</v>
      </c>
    </row>
    <row r="41" spans="1:13" x14ac:dyDescent="0.3">
      <c r="A41">
        <v>8050</v>
      </c>
      <c r="B41">
        <v>933.846</v>
      </c>
      <c r="C41" s="1">
        <v>1627980</v>
      </c>
      <c r="D41" s="1">
        <v>1429764</v>
      </c>
      <c r="E41">
        <v>1.72759</v>
      </c>
      <c r="F41" s="6">
        <v>1.7</v>
      </c>
      <c r="G41">
        <v>478318</v>
      </c>
      <c r="H41">
        <v>875211</v>
      </c>
      <c r="I41" s="2">
        <f t="shared" si="0"/>
        <v>0.87824420447425644</v>
      </c>
      <c r="J41" s="5">
        <f t="shared" si="10"/>
        <v>337.58682380023259</v>
      </c>
      <c r="K41" s="5">
        <f t="shared" si="11"/>
        <v>617.70558842658102</v>
      </c>
      <c r="L41" s="6">
        <v>0.35</v>
      </c>
      <c r="M41">
        <v>0.38800000000000001</v>
      </c>
    </row>
    <row r="42" spans="1:13" x14ac:dyDescent="0.3">
      <c r="A42">
        <v>8051</v>
      </c>
      <c r="B42">
        <v>698.93899999999996</v>
      </c>
      <c r="C42" s="1">
        <v>1136948</v>
      </c>
      <c r="D42" s="1">
        <v>1007539</v>
      </c>
      <c r="E42">
        <v>1.61317</v>
      </c>
      <c r="F42" s="6">
        <v>1.7</v>
      </c>
      <c r="G42">
        <v>335515</v>
      </c>
      <c r="H42">
        <v>618340</v>
      </c>
      <c r="I42" s="2">
        <f t="shared" si="0"/>
        <v>0.88617861151081667</v>
      </c>
      <c r="J42" s="5">
        <f t="shared" si="10"/>
        <v>335.79271205728185</v>
      </c>
      <c r="K42" s="5">
        <f t="shared" si="11"/>
        <v>618.85181161348874</v>
      </c>
      <c r="L42" s="6">
        <v>0.35</v>
      </c>
      <c r="M42">
        <v>0.38800000000000001</v>
      </c>
    </row>
    <row r="43" spans="1:13" x14ac:dyDescent="0.3">
      <c r="A43">
        <v>8052</v>
      </c>
      <c r="B43">
        <v>648.71500000000003</v>
      </c>
      <c r="C43" s="1">
        <v>1149309</v>
      </c>
      <c r="D43" s="1">
        <v>1007715</v>
      </c>
      <c r="E43">
        <v>1.7537100000000001</v>
      </c>
      <c r="F43" s="6">
        <v>1.7</v>
      </c>
      <c r="G43">
        <v>335710</v>
      </c>
      <c r="H43">
        <v>618216</v>
      </c>
      <c r="I43" s="2">
        <f t="shared" si="0"/>
        <v>0.87680075593247764</v>
      </c>
      <c r="J43" s="5">
        <f t="shared" si="10"/>
        <v>336.55158790767968</v>
      </c>
      <c r="K43" s="5">
        <f t="shared" si="11"/>
        <v>619.76579926107081</v>
      </c>
      <c r="L43" s="6">
        <v>0.35</v>
      </c>
      <c r="M43">
        <v>0.38800000000000001</v>
      </c>
    </row>
    <row r="44" spans="1:13" x14ac:dyDescent="0.3">
      <c r="A44">
        <v>8053</v>
      </c>
      <c r="B44">
        <v>693.54399999999998</v>
      </c>
      <c r="C44" s="1">
        <v>1167900</v>
      </c>
      <c r="D44" s="1">
        <v>1030021</v>
      </c>
      <c r="E44">
        <v>1.66978</v>
      </c>
      <c r="F44" s="6">
        <v>1.7</v>
      </c>
      <c r="G44">
        <v>342882</v>
      </c>
      <c r="H44">
        <v>632528</v>
      </c>
      <c r="I44" s="2">
        <f t="shared" si="0"/>
        <v>0.88194280332220221</v>
      </c>
      <c r="J44" s="5">
        <f t="shared" si="10"/>
        <v>335.71519020305266</v>
      </c>
      <c r="K44" s="5">
        <f t="shared" si="11"/>
        <v>619.30710223562767</v>
      </c>
      <c r="L44" s="6">
        <v>0.35</v>
      </c>
      <c r="M44">
        <v>0.38800000000000001</v>
      </c>
    </row>
    <row r="45" spans="1:13" x14ac:dyDescent="0.3">
      <c r="I45" s="2"/>
      <c r="J45" s="5"/>
      <c r="K45" s="5"/>
    </row>
    <row r="46" spans="1:13" x14ac:dyDescent="0.3">
      <c r="I46" s="2"/>
      <c r="J46" s="5"/>
      <c r="K46" s="5"/>
      <c r="L46" s="6"/>
    </row>
    <row r="47" spans="1:13" x14ac:dyDescent="0.3">
      <c r="A47" t="s">
        <v>13</v>
      </c>
      <c r="B47">
        <v>5</v>
      </c>
      <c r="I47" s="2"/>
      <c r="J47" s="5"/>
      <c r="K47" s="5"/>
      <c r="L47" s="6"/>
    </row>
    <row r="48" spans="1:13" x14ac:dyDescent="0.3">
      <c r="A48">
        <v>8040</v>
      </c>
      <c r="B48">
        <v>1075.95</v>
      </c>
      <c r="C48" s="1">
        <v>1650333</v>
      </c>
      <c r="D48" s="1">
        <v>1471946</v>
      </c>
      <c r="E48">
        <v>1.3892899999999999</v>
      </c>
      <c r="F48" s="6">
        <v>1.35</v>
      </c>
      <c r="G48">
        <v>428995</v>
      </c>
      <c r="H48">
        <v>957080</v>
      </c>
      <c r="I48" s="2">
        <f t="shared" si="0"/>
        <v>0.89190848150040025</v>
      </c>
      <c r="J48" s="5">
        <f t="shared" ref="J48:J53" si="12">G48/I48/E48/B48</f>
        <v>321.77102728027126</v>
      </c>
      <c r="K48" s="5">
        <f t="shared" ref="K48:K53" si="13">H48/I48/E48/B48</f>
        <v>717.86527765918493</v>
      </c>
      <c r="L48" s="6">
        <v>0.5</v>
      </c>
      <c r="M48">
        <v>0.49099999999999999</v>
      </c>
    </row>
    <row r="49" spans="1:13" x14ac:dyDescent="0.3">
      <c r="A49">
        <v>8041</v>
      </c>
      <c r="B49">
        <v>760.33699999999999</v>
      </c>
      <c r="C49" s="1">
        <v>1124390</v>
      </c>
      <c r="D49" s="1">
        <v>1005849</v>
      </c>
      <c r="E49">
        <v>1.3373999999999999</v>
      </c>
      <c r="F49" s="6">
        <v>1.35</v>
      </c>
      <c r="G49">
        <v>293097</v>
      </c>
      <c r="H49">
        <v>654487</v>
      </c>
      <c r="I49" s="2">
        <f t="shared" si="0"/>
        <v>0.8945730573911187</v>
      </c>
      <c r="J49" s="5">
        <f t="shared" si="12"/>
        <v>322.20191360661494</v>
      </c>
      <c r="K49" s="5">
        <f t="shared" si="13"/>
        <v>719.47841100609207</v>
      </c>
      <c r="L49" s="6">
        <v>0.5</v>
      </c>
      <c r="M49">
        <v>0.49099999999999999</v>
      </c>
    </row>
    <row r="50" spans="1:13" x14ac:dyDescent="0.3">
      <c r="A50">
        <v>8042</v>
      </c>
      <c r="B50">
        <v>738.774</v>
      </c>
      <c r="C50" s="1">
        <v>1126666</v>
      </c>
      <c r="D50" s="1">
        <v>1005257</v>
      </c>
      <c r="E50">
        <v>1.37971</v>
      </c>
      <c r="F50" s="6">
        <v>1.35</v>
      </c>
      <c r="G50">
        <v>292541</v>
      </c>
      <c r="H50">
        <v>654347</v>
      </c>
      <c r="I50" s="2">
        <f t="shared" si="0"/>
        <v>0.89224046878134244</v>
      </c>
      <c r="J50" s="5">
        <f t="shared" si="12"/>
        <v>321.66618588400547</v>
      </c>
      <c r="K50" s="5">
        <f t="shared" si="13"/>
        <v>719.49334874305259</v>
      </c>
      <c r="L50" s="6">
        <v>0.5</v>
      </c>
      <c r="M50">
        <v>0.49099999999999999</v>
      </c>
    </row>
    <row r="51" spans="1:13" x14ac:dyDescent="0.3">
      <c r="A51">
        <v>8043</v>
      </c>
      <c r="B51">
        <v>792.78</v>
      </c>
      <c r="C51" s="1">
        <v>1131288</v>
      </c>
      <c r="D51" s="1">
        <v>1015794</v>
      </c>
      <c r="E51">
        <v>1.2921400000000001</v>
      </c>
      <c r="F51" s="6">
        <v>1.35</v>
      </c>
      <c r="G51">
        <v>296111</v>
      </c>
      <c r="H51">
        <v>660735</v>
      </c>
      <c r="I51" s="2">
        <f t="shared" si="0"/>
        <v>0.89790928569913231</v>
      </c>
      <c r="J51" s="5">
        <f t="shared" si="12"/>
        <v>321.92879342853649</v>
      </c>
      <c r="K51" s="5">
        <f t="shared" si="13"/>
        <v>718.34420648339335</v>
      </c>
      <c r="L51" s="6">
        <v>0.5</v>
      </c>
      <c r="M51">
        <v>0.49099999999999999</v>
      </c>
    </row>
    <row r="52" spans="1:13" x14ac:dyDescent="0.3">
      <c r="A52">
        <v>8044</v>
      </c>
      <c r="B52">
        <v>1082.1300000000001</v>
      </c>
      <c r="C52" s="1">
        <v>1669599</v>
      </c>
      <c r="D52" s="1">
        <v>1487878</v>
      </c>
      <c r="E52">
        <v>1.40082</v>
      </c>
      <c r="F52" s="6">
        <v>1.35</v>
      </c>
      <c r="G52">
        <v>434320</v>
      </c>
      <c r="H52">
        <v>966861</v>
      </c>
      <c r="I52" s="2">
        <f t="shared" si="0"/>
        <v>0.89115889504006651</v>
      </c>
      <c r="J52" s="5">
        <f t="shared" si="12"/>
        <v>321.50883475728642</v>
      </c>
      <c r="K52" s="5">
        <f t="shared" si="13"/>
        <v>715.72654605421053</v>
      </c>
      <c r="L52" s="6">
        <v>0.5</v>
      </c>
      <c r="M52">
        <v>0.49099999999999999</v>
      </c>
    </row>
    <row r="53" spans="1:13" x14ac:dyDescent="0.3">
      <c r="A53">
        <v>8045</v>
      </c>
      <c r="B53">
        <v>771.11199999999997</v>
      </c>
      <c r="C53" s="1">
        <v>1120134</v>
      </c>
      <c r="D53" s="1">
        <v>1004304</v>
      </c>
      <c r="E53">
        <v>1.31629</v>
      </c>
      <c r="F53" s="6">
        <v>1.35</v>
      </c>
      <c r="G53">
        <v>292324</v>
      </c>
      <c r="H53">
        <v>653924</v>
      </c>
      <c r="I53" s="2">
        <f t="shared" si="0"/>
        <v>0.89659272908419885</v>
      </c>
      <c r="J53" s="5">
        <f t="shared" si="12"/>
        <v>321.21825352285003</v>
      </c>
      <c r="K53" s="5">
        <f t="shared" si="13"/>
        <v>718.5599718691459</v>
      </c>
      <c r="L53" s="6">
        <v>0.5</v>
      </c>
      <c r="M53">
        <v>0.49099999999999999</v>
      </c>
    </row>
    <row r="54" spans="1:13" x14ac:dyDescent="0.3">
      <c r="J54" s="5"/>
      <c r="K54" s="5"/>
    </row>
    <row r="55" spans="1:13" x14ac:dyDescent="0.3">
      <c r="J55" s="5"/>
      <c r="K55" s="5"/>
    </row>
    <row r="56" spans="1:13" x14ac:dyDescent="0.3">
      <c r="J56" s="5"/>
      <c r="K56" s="5"/>
    </row>
    <row r="57" spans="1:13" x14ac:dyDescent="0.3">
      <c r="J57" s="5"/>
      <c r="K57" s="5"/>
    </row>
    <row r="58" spans="1:13" x14ac:dyDescent="0.3">
      <c r="A58" t="s">
        <v>13</v>
      </c>
      <c r="B58">
        <v>2</v>
      </c>
      <c r="J58" s="5"/>
      <c r="K58" s="5"/>
    </row>
    <row r="59" spans="1:13" x14ac:dyDescent="0.3">
      <c r="A59">
        <v>8032</v>
      </c>
      <c r="B59">
        <v>797.70799999999997</v>
      </c>
      <c r="C59" s="1">
        <v>1310105</v>
      </c>
      <c r="D59" s="1">
        <v>1159453</v>
      </c>
      <c r="E59">
        <v>1.2337400000000001</v>
      </c>
      <c r="F59" s="6">
        <v>1.2</v>
      </c>
      <c r="G59">
        <v>261999</v>
      </c>
      <c r="H59">
        <v>824148</v>
      </c>
      <c r="I59" s="2">
        <f t="shared" ref="I59:I91" si="14">D59/C59</f>
        <v>0.88500769022330272</v>
      </c>
      <c r="J59" s="5">
        <f t="shared" ref="J59:J64" si="15">G59/I59/E59/B59</f>
        <v>300.80496212733323</v>
      </c>
      <c r="K59" s="5">
        <f>H59/I59/E59/B59</f>
        <v>946.21661886998595</v>
      </c>
      <c r="L59" s="6">
        <v>0.625</v>
      </c>
      <c r="M59">
        <v>0.55200000000000005</v>
      </c>
    </row>
    <row r="60" spans="1:13" x14ac:dyDescent="0.3">
      <c r="A60">
        <v>8033</v>
      </c>
      <c r="B60">
        <v>718.99900000000002</v>
      </c>
      <c r="C60" s="1">
        <v>1129979</v>
      </c>
      <c r="D60" s="1">
        <v>1005076</v>
      </c>
      <c r="E60">
        <v>1.1790499999999999</v>
      </c>
      <c r="F60" s="6">
        <v>1.2</v>
      </c>
      <c r="G60">
        <v>226990</v>
      </c>
      <c r="H60">
        <v>714478</v>
      </c>
      <c r="I60" s="2">
        <f t="shared" si="14"/>
        <v>0.88946431747846644</v>
      </c>
      <c r="J60" s="5">
        <f t="shared" si="15"/>
        <v>301.03548079326475</v>
      </c>
      <c r="K60" s="5">
        <f>H60/I60/E60/B60</f>
        <v>947.54495020137529</v>
      </c>
      <c r="L60" s="6">
        <v>0.625</v>
      </c>
      <c r="M60">
        <v>0.55200000000000005</v>
      </c>
    </row>
    <row r="61" spans="1:13" x14ac:dyDescent="0.3">
      <c r="A61">
        <v>8034</v>
      </c>
      <c r="B61">
        <v>699.54399999999998</v>
      </c>
      <c r="C61" s="1">
        <v>1145556</v>
      </c>
      <c r="D61" s="1">
        <v>1013512</v>
      </c>
      <c r="E61">
        <v>1.2249699999999999</v>
      </c>
      <c r="F61" s="6">
        <v>1.2</v>
      </c>
      <c r="G61">
        <v>227875</v>
      </c>
      <c r="H61">
        <v>721451</v>
      </c>
      <c r="I61" s="2">
        <f t="shared" si="14"/>
        <v>0.88473370136422835</v>
      </c>
      <c r="J61" s="5">
        <f t="shared" si="15"/>
        <v>300.56860944866992</v>
      </c>
      <c r="K61" s="5">
        <f>H61/I61/E61/B61</f>
        <v>951.59856875634603</v>
      </c>
      <c r="L61" s="6">
        <v>0.625</v>
      </c>
      <c r="M61">
        <v>0.55200000000000005</v>
      </c>
    </row>
    <row r="62" spans="1:13" x14ac:dyDescent="0.3">
      <c r="A62">
        <v>8035</v>
      </c>
      <c r="B62">
        <v>763.06299999999999</v>
      </c>
      <c r="C62" s="1">
        <v>1178690</v>
      </c>
      <c r="D62" s="1">
        <v>1049598</v>
      </c>
      <c r="E62">
        <v>1.15646</v>
      </c>
      <c r="F62" s="6">
        <v>1.2</v>
      </c>
      <c r="G62">
        <v>236264</v>
      </c>
      <c r="H62" s="7">
        <v>74724</v>
      </c>
      <c r="I62" s="2">
        <f t="shared" si="14"/>
        <v>0.89047841247486614</v>
      </c>
      <c r="J62" s="5">
        <f t="shared" si="15"/>
        <v>300.66518690330298</v>
      </c>
      <c r="K62" s="7"/>
      <c r="L62" s="6">
        <v>0.625</v>
      </c>
      <c r="M62">
        <v>0.55200000000000005</v>
      </c>
    </row>
    <row r="63" spans="1:13" x14ac:dyDescent="0.3">
      <c r="A63">
        <v>8036</v>
      </c>
      <c r="B63">
        <v>695.15099999999995</v>
      </c>
      <c r="C63" s="1">
        <v>1144676</v>
      </c>
      <c r="D63" s="1">
        <v>1012382</v>
      </c>
      <c r="E63">
        <v>1.23291</v>
      </c>
      <c r="F63" s="6">
        <v>1.2</v>
      </c>
      <c r="G63">
        <v>228701</v>
      </c>
      <c r="H63">
        <v>719499</v>
      </c>
      <c r="I63" s="2">
        <f t="shared" si="14"/>
        <v>0.88442668493093246</v>
      </c>
      <c r="J63" s="5">
        <f t="shared" si="15"/>
        <v>301.7141642242463</v>
      </c>
      <c r="K63" s="5">
        <f>H63/I63/E63/B63</f>
        <v>949.20021969812547</v>
      </c>
      <c r="L63" s="6">
        <v>0.625</v>
      </c>
      <c r="M63">
        <v>0.55200000000000005</v>
      </c>
    </row>
    <row r="64" spans="1:13" x14ac:dyDescent="0.3">
      <c r="A64">
        <v>8037</v>
      </c>
      <c r="B64">
        <v>723.59799999999996</v>
      </c>
      <c r="C64" s="1">
        <v>1134821</v>
      </c>
      <c r="D64" s="1">
        <v>1009333</v>
      </c>
      <c r="E64">
        <v>1.1726700000000001</v>
      </c>
      <c r="F64" s="6">
        <v>1.2</v>
      </c>
      <c r="G64">
        <v>227585</v>
      </c>
      <c r="H64">
        <v>717366</v>
      </c>
      <c r="I64" s="2">
        <f t="shared" si="14"/>
        <v>0.88942044604391357</v>
      </c>
      <c r="J64" s="5">
        <f t="shared" si="15"/>
        <v>301.55279144043749</v>
      </c>
      <c r="K64" s="5">
        <f>H64/I64/E64/B64</f>
        <v>950.51835483208856</v>
      </c>
      <c r="L64" s="6">
        <v>0.625</v>
      </c>
      <c r="M64">
        <v>0.55200000000000005</v>
      </c>
    </row>
    <row r="65" spans="1:13" x14ac:dyDescent="0.3">
      <c r="I65" s="2"/>
      <c r="J65" s="5"/>
      <c r="K65" s="5"/>
    </row>
    <row r="66" spans="1:13" x14ac:dyDescent="0.3">
      <c r="I66" s="2"/>
      <c r="J66" s="5"/>
      <c r="K66" s="5"/>
    </row>
    <row r="67" spans="1:13" x14ac:dyDescent="0.3">
      <c r="I67" s="2"/>
      <c r="J67" s="5"/>
      <c r="K67" s="5"/>
    </row>
    <row r="68" spans="1:13" x14ac:dyDescent="0.3">
      <c r="A68" t="s">
        <v>13</v>
      </c>
      <c r="B68">
        <v>4</v>
      </c>
      <c r="I68" s="2"/>
      <c r="J68" s="5"/>
      <c r="K68" s="5"/>
    </row>
    <row r="69" spans="1:13" x14ac:dyDescent="0.3">
      <c r="A69">
        <v>8024</v>
      </c>
      <c r="B69">
        <v>674.62900000000002</v>
      </c>
      <c r="C69" s="1">
        <v>1184230</v>
      </c>
      <c r="D69" s="1">
        <v>1039376</v>
      </c>
      <c r="E69">
        <v>1.0440400000000001</v>
      </c>
      <c r="F69" s="6">
        <v>1</v>
      </c>
      <c r="G69">
        <v>171152</v>
      </c>
      <c r="H69">
        <v>796602</v>
      </c>
      <c r="I69" s="2">
        <f t="shared" si="14"/>
        <v>0.87768085591481382</v>
      </c>
      <c r="J69" s="5">
        <f t="shared" ref="J69:J74" si="16">G69/I69/E69/B69</f>
        <v>276.86190882182461</v>
      </c>
      <c r="K69" s="5">
        <f t="shared" ref="K69:K74" si="17">H69/I69/E69/B69</f>
        <v>1288.6133395536312</v>
      </c>
      <c r="L69" s="6">
        <v>0.75</v>
      </c>
      <c r="M69">
        <v>0.79</v>
      </c>
    </row>
    <row r="70" spans="1:13" x14ac:dyDescent="0.3">
      <c r="A70">
        <v>8025</v>
      </c>
      <c r="B70">
        <v>690.26300000000003</v>
      </c>
      <c r="C70" s="1">
        <v>1139234</v>
      </c>
      <c r="D70" s="1">
        <v>1007403</v>
      </c>
      <c r="E70">
        <v>0.97873299999999996</v>
      </c>
      <c r="F70" s="6">
        <v>1</v>
      </c>
      <c r="G70">
        <v>166006</v>
      </c>
      <c r="H70">
        <v>772226</v>
      </c>
      <c r="I70" s="2">
        <f t="shared" si="14"/>
        <v>0.88428101689380756</v>
      </c>
      <c r="J70" s="5">
        <f t="shared" si="16"/>
        <v>277.87831505730043</v>
      </c>
      <c r="K70" s="5">
        <f t="shared" si="17"/>
        <v>1292.6331561716979</v>
      </c>
      <c r="L70" s="6">
        <v>0.75</v>
      </c>
      <c r="M70">
        <v>0.79</v>
      </c>
    </row>
    <row r="71" spans="1:13" x14ac:dyDescent="0.3">
      <c r="A71">
        <v>8026</v>
      </c>
      <c r="B71">
        <v>662.18700000000001</v>
      </c>
      <c r="C71" s="1">
        <v>1145356</v>
      </c>
      <c r="D71" s="1">
        <v>1006665</v>
      </c>
      <c r="E71">
        <v>1.03</v>
      </c>
      <c r="F71" s="6">
        <v>1</v>
      </c>
      <c r="G71">
        <v>166086</v>
      </c>
      <c r="H71">
        <v>770921</v>
      </c>
      <c r="I71" s="2">
        <f t="shared" si="14"/>
        <v>0.87891013798329953</v>
      </c>
      <c r="J71" s="5">
        <f t="shared" si="16"/>
        <v>277.05798834063489</v>
      </c>
      <c r="K71" s="5">
        <f t="shared" si="17"/>
        <v>1286.0194202374105</v>
      </c>
      <c r="L71" s="6">
        <v>0.75</v>
      </c>
      <c r="M71">
        <v>0.79</v>
      </c>
    </row>
    <row r="72" spans="1:13" x14ac:dyDescent="0.3">
      <c r="A72">
        <v>8027</v>
      </c>
      <c r="B72">
        <v>694.73400000000004</v>
      </c>
      <c r="C72" s="1">
        <v>1142904</v>
      </c>
      <c r="D72" s="1">
        <v>1010321</v>
      </c>
      <c r="E72">
        <v>0.97884099999999996</v>
      </c>
      <c r="F72" s="6">
        <v>1</v>
      </c>
      <c r="G72">
        <v>167596</v>
      </c>
      <c r="H72">
        <v>772872</v>
      </c>
      <c r="I72" s="2">
        <f t="shared" si="14"/>
        <v>0.88399463122012001</v>
      </c>
      <c r="J72" s="5">
        <f t="shared" si="16"/>
        <v>278.79393140638035</v>
      </c>
      <c r="K72" s="5">
        <f t="shared" si="17"/>
        <v>1285.6632816649087</v>
      </c>
      <c r="L72" s="6">
        <v>0.75</v>
      </c>
      <c r="M72">
        <v>0.79</v>
      </c>
    </row>
    <row r="73" spans="1:13" x14ac:dyDescent="0.3">
      <c r="A73">
        <v>8028</v>
      </c>
      <c r="B73">
        <v>651.41600000000005</v>
      </c>
      <c r="C73" s="1">
        <v>1152089</v>
      </c>
      <c r="D73" s="1">
        <v>1011349</v>
      </c>
      <c r="E73">
        <v>1.0517700000000001</v>
      </c>
      <c r="F73" s="6">
        <v>1</v>
      </c>
      <c r="G73">
        <v>167443</v>
      </c>
      <c r="H73">
        <v>773769</v>
      </c>
      <c r="I73" s="2">
        <f t="shared" si="14"/>
        <v>0.87783929887361134</v>
      </c>
      <c r="J73" s="5">
        <f t="shared" si="16"/>
        <v>278.40227289608526</v>
      </c>
      <c r="K73" s="5">
        <f t="shared" si="17"/>
        <v>1286.5216718317934</v>
      </c>
      <c r="L73" s="6">
        <v>0.75</v>
      </c>
      <c r="M73">
        <v>0.79</v>
      </c>
    </row>
    <row r="74" spans="1:13" x14ac:dyDescent="0.3">
      <c r="A74">
        <v>8029</v>
      </c>
      <c r="B74">
        <v>677.99400000000003</v>
      </c>
      <c r="C74" s="1">
        <v>1137722</v>
      </c>
      <c r="D74" s="1">
        <v>1004784</v>
      </c>
      <c r="E74">
        <v>0.99729699999999999</v>
      </c>
      <c r="F74" s="6">
        <v>1</v>
      </c>
      <c r="G74">
        <v>165754</v>
      </c>
      <c r="H74">
        <v>769585</v>
      </c>
      <c r="I74" s="2">
        <f t="shared" si="14"/>
        <v>0.88315423275633242</v>
      </c>
      <c r="J74" s="5">
        <f t="shared" si="16"/>
        <v>277.57292360838812</v>
      </c>
      <c r="K74" s="5">
        <f t="shared" si="17"/>
        <v>1288.7529617092882</v>
      </c>
      <c r="L74" s="6">
        <v>0.75</v>
      </c>
      <c r="M74">
        <v>0.79</v>
      </c>
    </row>
    <row r="75" spans="1:13" x14ac:dyDescent="0.3">
      <c r="I75" s="2"/>
      <c r="J75" s="5"/>
      <c r="K75" s="5"/>
    </row>
    <row r="76" spans="1:13" x14ac:dyDescent="0.3">
      <c r="A76" t="s">
        <v>13</v>
      </c>
      <c r="B76">
        <v>3</v>
      </c>
      <c r="I76" s="2"/>
      <c r="J76" s="5"/>
      <c r="K76" s="5"/>
    </row>
    <row r="77" spans="1:13" x14ac:dyDescent="0.3">
      <c r="A77">
        <v>8013</v>
      </c>
      <c r="B77">
        <v>664.505</v>
      </c>
      <c r="C77" s="1">
        <v>1139588</v>
      </c>
      <c r="D77" s="1">
        <v>1003593</v>
      </c>
      <c r="E77">
        <v>0.88116799999999995</v>
      </c>
      <c r="F77" s="6">
        <v>0.9</v>
      </c>
      <c r="G77">
        <v>141708</v>
      </c>
      <c r="H77">
        <v>789754</v>
      </c>
      <c r="I77" s="2">
        <f t="shared" si="14"/>
        <v>0.88066301154452309</v>
      </c>
      <c r="J77" s="5">
        <f t="shared" ref="J77:J82" si="18">G77/I77/E77/B77</f>
        <v>274.80690588559804</v>
      </c>
      <c r="K77" s="5">
        <f t="shared" ref="K77:K82" si="19">H77/I77/E77/B77</f>
        <v>1531.5285880174345</v>
      </c>
      <c r="L77" s="6">
        <v>0.87</v>
      </c>
    </row>
    <row r="78" spans="1:13" x14ac:dyDescent="0.3">
      <c r="A78">
        <v>8014</v>
      </c>
      <c r="B78">
        <v>694.08600000000001</v>
      </c>
      <c r="C78" s="1">
        <v>1145273</v>
      </c>
      <c r="D78" s="1">
        <v>1013180</v>
      </c>
      <c r="E78">
        <v>0.84781899999999999</v>
      </c>
      <c r="F78" s="6">
        <v>0.9</v>
      </c>
      <c r="G78">
        <v>142207</v>
      </c>
      <c r="H78">
        <v>798028</v>
      </c>
      <c r="I78" s="2">
        <f t="shared" si="14"/>
        <v>0.88466243419691204</v>
      </c>
      <c r="J78" s="5">
        <f t="shared" si="18"/>
        <v>273.16619854673678</v>
      </c>
      <c r="K78" s="5">
        <f t="shared" si="19"/>
        <v>1532.9363188440459</v>
      </c>
      <c r="L78" s="6">
        <v>0.87</v>
      </c>
    </row>
    <row r="79" spans="1:13" x14ac:dyDescent="0.3">
      <c r="A79">
        <v>8015</v>
      </c>
      <c r="B79">
        <v>656.13599999999997</v>
      </c>
      <c r="C79" s="1">
        <v>1136911</v>
      </c>
      <c r="D79" s="1">
        <v>978597</v>
      </c>
      <c r="E79">
        <v>0.88977600000000001</v>
      </c>
      <c r="F79" s="6">
        <v>0.9</v>
      </c>
      <c r="G79">
        <v>137991</v>
      </c>
      <c r="H79">
        <v>771202</v>
      </c>
      <c r="I79" s="2">
        <f t="shared" si="14"/>
        <v>0.86075075357701702</v>
      </c>
      <c r="J79" s="5">
        <f t="shared" si="18"/>
        <v>274.59890197557399</v>
      </c>
      <c r="K79" s="5">
        <f t="shared" si="19"/>
        <v>1534.674162817623</v>
      </c>
      <c r="L79" s="6">
        <v>0.87</v>
      </c>
    </row>
    <row r="80" spans="1:13" x14ac:dyDescent="0.3">
      <c r="A80">
        <v>8019</v>
      </c>
      <c r="B80">
        <v>796.73800000000006</v>
      </c>
      <c r="C80" s="1">
        <v>1296011</v>
      </c>
      <c r="D80" s="1">
        <v>1148222</v>
      </c>
      <c r="E80">
        <v>0.83823099999999995</v>
      </c>
      <c r="F80" s="6">
        <v>0.9</v>
      </c>
      <c r="G80">
        <v>161771</v>
      </c>
      <c r="H80">
        <v>904377</v>
      </c>
      <c r="I80" s="2">
        <f t="shared" si="14"/>
        <v>0.88596624565686555</v>
      </c>
      <c r="J80" s="5">
        <f t="shared" si="18"/>
        <v>273.40361009310476</v>
      </c>
      <c r="K80" s="5">
        <f t="shared" si="19"/>
        <v>1528.4565013826445</v>
      </c>
      <c r="L80" s="6">
        <v>0.87</v>
      </c>
    </row>
    <row r="81" spans="1:12" x14ac:dyDescent="0.3">
      <c r="A81">
        <v>8020</v>
      </c>
      <c r="B81">
        <v>815.13099999999997</v>
      </c>
      <c r="C81" s="1">
        <v>1402933</v>
      </c>
      <c r="D81" s="1">
        <v>1234240</v>
      </c>
      <c r="E81">
        <v>0.88493200000000005</v>
      </c>
      <c r="F81" s="6">
        <v>0.9</v>
      </c>
      <c r="G81">
        <v>173647</v>
      </c>
      <c r="H81">
        <v>972547</v>
      </c>
      <c r="I81" s="2">
        <f t="shared" si="14"/>
        <v>0.87975690927506878</v>
      </c>
      <c r="J81" s="5">
        <f t="shared" si="18"/>
        <v>273.63225437237145</v>
      </c>
      <c r="K81" s="5">
        <f t="shared" si="19"/>
        <v>1532.5357080346148</v>
      </c>
      <c r="L81" s="6">
        <v>0.87</v>
      </c>
    </row>
    <row r="82" spans="1:12" x14ac:dyDescent="0.3">
      <c r="A82">
        <v>8021</v>
      </c>
      <c r="B82">
        <v>835.18299999999999</v>
      </c>
      <c r="C82" s="1">
        <v>1345350</v>
      </c>
      <c r="D82" s="1">
        <v>1192881</v>
      </c>
      <c r="E82">
        <v>0.82639399999999996</v>
      </c>
      <c r="F82" s="6">
        <v>0.9</v>
      </c>
      <c r="G82">
        <v>167733</v>
      </c>
      <c r="H82">
        <v>940028</v>
      </c>
      <c r="I82" s="2">
        <f t="shared" si="14"/>
        <v>0.8866696398706656</v>
      </c>
      <c r="J82" s="5">
        <f t="shared" si="18"/>
        <v>274.08664530862245</v>
      </c>
      <c r="K82" s="5">
        <f t="shared" si="19"/>
        <v>1536.066969625379</v>
      </c>
      <c r="L82" s="6">
        <v>0.87</v>
      </c>
    </row>
    <row r="83" spans="1:12" x14ac:dyDescent="0.3">
      <c r="I83" s="2"/>
      <c r="J83" s="5"/>
      <c r="K83" s="5"/>
      <c r="L83" s="6"/>
    </row>
    <row r="84" spans="1:12" x14ac:dyDescent="0.3">
      <c r="A84" t="s">
        <v>16</v>
      </c>
      <c r="B84" t="s">
        <v>17</v>
      </c>
      <c r="I84" s="2"/>
      <c r="J84" s="5"/>
      <c r="K84" s="5"/>
    </row>
    <row r="85" spans="1:12" x14ac:dyDescent="0.3">
      <c r="A85">
        <v>8022</v>
      </c>
      <c r="B85">
        <v>608.47199999999998</v>
      </c>
      <c r="C85" s="1">
        <v>1365169</v>
      </c>
      <c r="D85" s="1">
        <v>1159400</v>
      </c>
      <c r="E85">
        <v>0.99247300000000005</v>
      </c>
      <c r="F85" s="6">
        <v>1</v>
      </c>
      <c r="G85">
        <v>124549</v>
      </c>
      <c r="H85">
        <v>959131</v>
      </c>
      <c r="I85" s="2">
        <f t="shared" si="14"/>
        <v>0.84927214139787821</v>
      </c>
      <c r="J85" s="5">
        <f>G85/I85/E85/B85</f>
        <v>242.84774096599412</v>
      </c>
      <c r="K85" s="5">
        <f>H85/I85/E85/B85</f>
        <v>1870.1298014472607</v>
      </c>
      <c r="L85" s="6">
        <v>1</v>
      </c>
    </row>
    <row r="86" spans="1:12" x14ac:dyDescent="0.3">
      <c r="A86">
        <v>8023</v>
      </c>
      <c r="B86">
        <v>559.47199999999998</v>
      </c>
      <c r="C86" s="1">
        <v>1339851</v>
      </c>
      <c r="D86" s="1">
        <v>1125526</v>
      </c>
      <c r="E86">
        <v>1.0623800000000001</v>
      </c>
      <c r="F86" s="6">
        <v>1</v>
      </c>
      <c r="G86">
        <v>120657</v>
      </c>
      <c r="H86">
        <v>931435</v>
      </c>
      <c r="I86" s="2">
        <f t="shared" si="14"/>
        <v>0.84003818335023817</v>
      </c>
      <c r="J86" s="5">
        <f>G86/I86/E86/B86</f>
        <v>241.65470397385519</v>
      </c>
      <c r="K86" s="5">
        <f>H86/I86/E86/B86</f>
        <v>1865.50013008684</v>
      </c>
      <c r="L86" s="6">
        <v>1</v>
      </c>
    </row>
    <row r="87" spans="1:12" x14ac:dyDescent="0.3">
      <c r="A87" t="s">
        <v>13</v>
      </c>
      <c r="B87">
        <v>15</v>
      </c>
      <c r="I87" s="2"/>
      <c r="J87" s="5"/>
      <c r="K87" s="5"/>
      <c r="L87" s="6"/>
    </row>
    <row r="88" spans="1:12" x14ac:dyDescent="0.3">
      <c r="A88">
        <v>8046</v>
      </c>
      <c r="B88">
        <v>516.44600000000003</v>
      </c>
      <c r="C88" s="1">
        <v>1198853</v>
      </c>
      <c r="D88" s="1">
        <v>1012830</v>
      </c>
      <c r="E88">
        <v>1.0183599999999999</v>
      </c>
      <c r="F88" s="6">
        <v>1</v>
      </c>
      <c r="G88">
        <v>108437</v>
      </c>
      <c r="H88">
        <v>838032</v>
      </c>
      <c r="I88" s="2">
        <f t="shared" si="14"/>
        <v>0.84483251908282331</v>
      </c>
      <c r="J88" s="5">
        <f>G88/I88/E88/B88</f>
        <v>244.05101669876137</v>
      </c>
      <c r="K88" s="5">
        <f>H88/I88/E88/B88</f>
        <v>1886.0957203361988</v>
      </c>
      <c r="L88" s="6">
        <v>1</v>
      </c>
    </row>
    <row r="89" spans="1:12" x14ac:dyDescent="0.3">
      <c r="A89">
        <v>8047</v>
      </c>
      <c r="B89">
        <v>492.49099999999999</v>
      </c>
      <c r="C89" s="1">
        <v>1204126</v>
      </c>
      <c r="D89" s="1">
        <v>1008975</v>
      </c>
      <c r="E89">
        <v>1.0736600000000001</v>
      </c>
      <c r="F89" s="6">
        <v>1</v>
      </c>
      <c r="G89">
        <v>108896</v>
      </c>
      <c r="H89">
        <v>833594</v>
      </c>
      <c r="I89" s="2">
        <f t="shared" si="14"/>
        <v>0.83793141249337699</v>
      </c>
      <c r="J89" s="5">
        <f>G89/I89/E89/B89</f>
        <v>245.77538434829614</v>
      </c>
      <c r="K89" s="5">
        <f>H89/I89/E89/B89</f>
        <v>1881.3995531556125</v>
      </c>
      <c r="L89" s="6">
        <v>1</v>
      </c>
    </row>
    <row r="90" spans="1:12" x14ac:dyDescent="0.3">
      <c r="A90">
        <v>8064</v>
      </c>
      <c r="B90">
        <v>640.09299999999996</v>
      </c>
      <c r="C90" s="1">
        <v>1158761</v>
      </c>
      <c r="D90" s="1">
        <v>1013732</v>
      </c>
      <c r="E90">
        <v>1.1277600000000001</v>
      </c>
      <c r="F90" s="6">
        <v>1.1000000000000001</v>
      </c>
      <c r="G90" s="7">
        <v>18614</v>
      </c>
      <c r="H90" s="7">
        <v>98083</v>
      </c>
      <c r="I90" s="2">
        <f t="shared" si="14"/>
        <v>0.87484131757972527</v>
      </c>
      <c r="J90" s="7"/>
      <c r="K90" s="7"/>
      <c r="L90" s="6">
        <v>1</v>
      </c>
    </row>
    <row r="91" spans="1:12" x14ac:dyDescent="0.3">
      <c r="A91">
        <v>8065</v>
      </c>
      <c r="B91">
        <v>671.64499999999998</v>
      </c>
      <c r="C91" s="1">
        <v>1147583</v>
      </c>
      <c r="D91" s="1">
        <v>1010169</v>
      </c>
      <c r="E91">
        <v>1.06029</v>
      </c>
      <c r="F91" s="6">
        <v>1.1000000000000001</v>
      </c>
      <c r="G91" s="7">
        <v>18437</v>
      </c>
      <c r="H91">
        <v>977824</v>
      </c>
      <c r="I91" s="2">
        <f t="shared" si="14"/>
        <v>0.88025789855722858</v>
      </c>
      <c r="J91" s="7"/>
      <c r="K91" s="5">
        <f>H91/I91/E91/B91</f>
        <v>1559.8624743435378</v>
      </c>
      <c r="L91" s="6">
        <v>1</v>
      </c>
    </row>
    <row r="92" spans="1:12" x14ac:dyDescent="0.3">
      <c r="L92" s="6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V22" sqref="V22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elastics_all</vt:lpstr>
      <vt:lpstr>graphs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Marcy Stutzman</dc:creator>
  <cp:lastModifiedBy>Marcy Stutzman</cp:lastModifiedBy>
  <cp:lastPrinted>2015-03-17T17:36:05Z</cp:lastPrinted>
  <dcterms:created xsi:type="dcterms:W3CDTF">2015-03-17T15:07:03Z</dcterms:created>
  <dcterms:modified xsi:type="dcterms:W3CDTF">2015-03-20T15:20:30Z</dcterms:modified>
</cp:coreProperties>
</file>