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 checkCompatibility="1"/>
  <mc:AlternateContent xmlns:mc="http://schemas.openxmlformats.org/markup-compatibility/2006">
    <mc:Choice Requires="x15">
      <x15ac:absPath xmlns:x15ac="http://schemas.microsoft.com/office/spreadsheetml/2010/11/ac" url="/Users/grames/Desktop/"/>
    </mc:Choice>
  </mc:AlternateContent>
  <bookViews>
    <workbookView xWindow="6580" yWindow="460" windowWidth="22520" windowHeight="16180" tabRatio="500"/>
  </bookViews>
  <sheets>
    <sheet name="Sheet2" sheetId="2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2" l="1"/>
  <c r="D2" i="2"/>
  <c r="B3" i="2"/>
  <c r="C3" i="2"/>
  <c r="D3" i="2"/>
  <c r="B4" i="2"/>
  <c r="C4" i="2"/>
  <c r="D4" i="2"/>
  <c r="B5" i="2"/>
  <c r="C5" i="2"/>
  <c r="D5" i="2"/>
  <c r="B6" i="2"/>
  <c r="C6" i="2"/>
  <c r="D6" i="2"/>
  <c r="B7" i="2"/>
  <c r="C29" i="2"/>
  <c r="D29" i="2"/>
  <c r="B30" i="2"/>
  <c r="C30" i="2"/>
  <c r="D30" i="2"/>
  <c r="B31" i="2"/>
  <c r="C31" i="2"/>
  <c r="D31" i="2"/>
  <c r="C28" i="2"/>
  <c r="C22" i="2"/>
  <c r="D22" i="2"/>
  <c r="B23" i="2"/>
  <c r="C23" i="2"/>
  <c r="D23" i="2"/>
  <c r="B24" i="2"/>
  <c r="C24" i="2"/>
  <c r="D24" i="2"/>
  <c r="B25" i="2"/>
  <c r="C25" i="2"/>
  <c r="D25" i="2"/>
  <c r="B26" i="2"/>
  <c r="C26" i="2"/>
  <c r="D26" i="2"/>
  <c r="B27" i="2"/>
  <c r="C27" i="2"/>
  <c r="D27" i="2"/>
  <c r="B28" i="2"/>
  <c r="D28" i="2"/>
  <c r="C18" i="2"/>
  <c r="C19" i="2"/>
  <c r="C21" i="2"/>
  <c r="C20" i="2"/>
  <c r="C16" i="2"/>
  <c r="C17" i="2"/>
  <c r="D16" i="2"/>
  <c r="B17" i="2"/>
  <c r="D17" i="2"/>
  <c r="B18" i="2"/>
  <c r="D18" i="2"/>
  <c r="B19" i="2"/>
  <c r="D19" i="2"/>
  <c r="B20" i="2"/>
  <c r="D20" i="2"/>
  <c r="B21" i="2"/>
  <c r="D21" i="2"/>
  <c r="C15" i="2"/>
  <c r="C14" i="2"/>
  <c r="C7" i="2"/>
  <c r="C9" i="2"/>
  <c r="C10" i="2"/>
  <c r="C12" i="2"/>
  <c r="C13" i="2"/>
  <c r="C8" i="2"/>
  <c r="C11" i="2"/>
  <c r="D7" i="2"/>
  <c r="B8" i="2"/>
  <c r="D8" i="2"/>
  <c r="B9" i="2"/>
  <c r="D9" i="2"/>
  <c r="B10" i="2"/>
  <c r="D10" i="2"/>
  <c r="B11" i="2"/>
  <c r="D11" i="2"/>
  <c r="B12" i="2"/>
  <c r="D12" i="2"/>
  <c r="B13" i="2"/>
  <c r="D13" i="2"/>
  <c r="B14" i="2"/>
  <c r="D14" i="2"/>
  <c r="B15" i="2"/>
  <c r="D15" i="2"/>
</calcChain>
</file>

<file path=xl/sharedStrings.xml><?xml version="1.0" encoding="utf-8"?>
<sst xmlns="http://schemas.openxmlformats.org/spreadsheetml/2006/main" count="62" uniqueCount="38">
  <si>
    <t>TUE</t>
  </si>
  <si>
    <t>WED</t>
  </si>
  <si>
    <t>THU</t>
  </si>
  <si>
    <t>FRI</t>
  </si>
  <si>
    <t>Start</t>
  </si>
  <si>
    <t>Duration</t>
  </si>
  <si>
    <t>End</t>
  </si>
  <si>
    <t>Welcome</t>
  </si>
  <si>
    <t>Two photon exchange</t>
  </si>
  <si>
    <t>DVCS</t>
  </si>
  <si>
    <t>Dark Matter</t>
  </si>
  <si>
    <t>Beyond Standard model</t>
  </si>
  <si>
    <t>Lunch</t>
  </si>
  <si>
    <t>JLEIC/EIC</t>
  </si>
  <si>
    <t>Low energy positron physics</t>
  </si>
  <si>
    <t>High energy positron beams</t>
  </si>
  <si>
    <t>Low energy positron beams</t>
  </si>
  <si>
    <t>Reception</t>
  </si>
  <si>
    <t>Topic</t>
  </si>
  <si>
    <t>Day</t>
  </si>
  <si>
    <t>Session Type</t>
  </si>
  <si>
    <t>Coffee Break</t>
  </si>
  <si>
    <t>Poster Session (w/ coffee)</t>
  </si>
  <si>
    <t>Tour Options</t>
  </si>
  <si>
    <t>Plenary
(15+5)</t>
  </si>
  <si>
    <t>Summary: CEBAF physics
Summary: EIC physics
Summary: Low E physics
Summary: Accelerator
White paper and closing remarks</t>
  </si>
  <si>
    <t>Talk 1
Talk 2
Talk 3</t>
  </si>
  <si>
    <t>Plenary Long
(35+5)</t>
  </si>
  <si>
    <t>Plenary Short
(25+5)</t>
  </si>
  <si>
    <t>Poster Session</t>
  </si>
  <si>
    <t>Key</t>
  </si>
  <si>
    <t>8 long plenary talks
(introductory keynote topics)</t>
  </si>
  <si>
    <t>18 plenary talks total
(each sub-group gets 3-4 talks)</t>
  </si>
  <si>
    <t>20 poster
(ask each sub-group to solict 3-4 posters)</t>
  </si>
  <si>
    <t>Parallel
(2 hrs)</t>
  </si>
  <si>
    <t>Talks
Roundtable discussion</t>
  </si>
  <si>
    <t>Parallel
(2hrs)</t>
  </si>
  <si>
    <t>4 hours total
(talks and round-table discussino)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</si>
</sst>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164" fontId="1" fillId="4" borderId="8" xfId="0" applyNumberFormat="1" applyFont="1" applyFill="1" applyBorder="1" applyAlignment="1">
      <alignment horizontal="center" vertical="center" wrapText="1"/>
    </xf>
    <xf numFmtId="164" fontId="1" fillId="4" borderId="7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64" fontId="1" fillId="5" borderId="11" xfId="0" applyNumberFormat="1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42"/>
  <sheetViews>
    <sheetView tabSelected="1" topLeftCell="A23" zoomScale="120" zoomScaleNormal="120" zoomScalePageLayoutView="120" workbookViewId="0">
      <selection activeCell="I29" sqref="I29"/>
    </sheetView>
  </sheetViews>
  <sheetFormatPr baseColWidth="10" defaultRowHeight="15" x14ac:dyDescent="0.2"/>
  <cols>
    <col min="1" max="1" width="11.33203125" style="5" customWidth="1"/>
    <col min="2" max="2" width="6" style="4" customWidth="1"/>
    <col min="3" max="3" width="9.1640625" style="4" customWidth="1"/>
    <col min="4" max="4" width="6.83203125" style="4" customWidth="1"/>
    <col min="5" max="5" width="12.6640625" style="4" customWidth="1"/>
    <col min="6" max="6" width="28.33203125" style="5" bestFit="1" customWidth="1"/>
    <col min="7" max="9" width="10.83203125" style="5"/>
    <col min="10" max="10" width="37.83203125" style="5" customWidth="1"/>
    <col min="11" max="16384" width="10.83203125" style="5"/>
  </cols>
  <sheetData>
    <row r="1" spans="1:6" ht="16" thickBot="1" x14ac:dyDescent="0.25">
      <c r="A1" s="16" t="s">
        <v>19</v>
      </c>
      <c r="B1" s="17" t="s">
        <v>4</v>
      </c>
      <c r="C1" s="17" t="s">
        <v>5</v>
      </c>
      <c r="D1" s="17" t="s">
        <v>6</v>
      </c>
      <c r="E1" s="17" t="s">
        <v>20</v>
      </c>
      <c r="F1" s="17" t="s">
        <v>18</v>
      </c>
    </row>
    <row r="2" spans="1:6" ht="15" customHeight="1" x14ac:dyDescent="0.2">
      <c r="A2" s="18" t="s">
        <v>0</v>
      </c>
      <c r="B2" s="19">
        <v>42990.364583333336</v>
      </c>
      <c r="C2" s="19">
        <f>TIME(0,15,0)</f>
        <v>1.0416666666666666E-2</v>
      </c>
      <c r="D2" s="19">
        <f>B2+C2</f>
        <v>42990.375</v>
      </c>
      <c r="E2" s="20" t="s">
        <v>7</v>
      </c>
      <c r="F2" s="21"/>
    </row>
    <row r="3" spans="1:6" x14ac:dyDescent="0.2">
      <c r="A3" s="22"/>
      <c r="B3" s="3">
        <f>D2</f>
        <v>42990.375</v>
      </c>
      <c r="C3" s="3">
        <f>TIME(0,40,0)</f>
        <v>2.7777777777777776E-2</v>
      </c>
      <c r="D3" s="3">
        <f>B3+C3</f>
        <v>42990.402777777781</v>
      </c>
      <c r="E3" s="7" t="s">
        <v>27</v>
      </c>
      <c r="F3" s="23" t="s">
        <v>8</v>
      </c>
    </row>
    <row r="4" spans="1:6" x14ac:dyDescent="0.2">
      <c r="A4" s="22"/>
      <c r="B4" s="3">
        <f t="shared" ref="B4:B15" si="0">D3</f>
        <v>42990.402777777781</v>
      </c>
      <c r="C4" s="3">
        <f t="shared" ref="C4:C6" si="1">TIME(0,40,0)</f>
        <v>2.7777777777777776E-2</v>
      </c>
      <c r="D4" s="3">
        <f t="shared" ref="D4:D15" si="2">B4+C4</f>
        <v>42990.430555555562</v>
      </c>
      <c r="E4" s="8"/>
      <c r="F4" s="23" t="s">
        <v>9</v>
      </c>
    </row>
    <row r="5" spans="1:6" ht="16" customHeight="1" x14ac:dyDescent="0.2">
      <c r="A5" s="22"/>
      <c r="B5" s="3">
        <f t="shared" si="0"/>
        <v>42990.430555555562</v>
      </c>
      <c r="C5" s="3">
        <f>TIME(0,20,0)</f>
        <v>1.3888888888888888E-2</v>
      </c>
      <c r="D5" s="3">
        <f t="shared" si="2"/>
        <v>42990.444444444453</v>
      </c>
      <c r="E5" s="6" t="s">
        <v>21</v>
      </c>
      <c r="F5" s="24"/>
    </row>
    <row r="6" spans="1:6" ht="15" customHeight="1" x14ac:dyDescent="0.2">
      <c r="A6" s="22"/>
      <c r="B6" s="3">
        <f t="shared" si="0"/>
        <v>42990.444444444453</v>
      </c>
      <c r="C6" s="3">
        <f t="shared" si="1"/>
        <v>2.7777777777777776E-2</v>
      </c>
      <c r="D6" s="3">
        <f t="shared" si="2"/>
        <v>42990.472222222234</v>
      </c>
      <c r="E6" s="7" t="s">
        <v>27</v>
      </c>
      <c r="F6" s="23" t="s">
        <v>11</v>
      </c>
    </row>
    <row r="7" spans="1:6" ht="15" customHeight="1" x14ac:dyDescent="0.2">
      <c r="A7" s="22"/>
      <c r="B7" s="3">
        <f>D6</f>
        <v>42990.472222222234</v>
      </c>
      <c r="C7" s="3">
        <f>TIME(0,40,0)</f>
        <v>2.7777777777777776E-2</v>
      </c>
      <c r="D7" s="3">
        <f t="shared" si="2"/>
        <v>42990.500000000015</v>
      </c>
      <c r="E7" s="8"/>
      <c r="F7" s="23" t="s">
        <v>10</v>
      </c>
    </row>
    <row r="8" spans="1:6" ht="16" customHeight="1" x14ac:dyDescent="0.2">
      <c r="A8" s="22"/>
      <c r="B8" s="3">
        <f t="shared" si="0"/>
        <v>42990.500000000015</v>
      </c>
      <c r="C8" s="3">
        <f>TIME(0,90,0)</f>
        <v>6.25E-2</v>
      </c>
      <c r="D8" s="3">
        <f t="shared" si="2"/>
        <v>42990.562500000015</v>
      </c>
      <c r="E8" s="6" t="s">
        <v>12</v>
      </c>
      <c r="F8" s="24"/>
    </row>
    <row r="9" spans="1:6" ht="15" customHeight="1" x14ac:dyDescent="0.2">
      <c r="A9" s="22"/>
      <c r="B9" s="3">
        <f t="shared" si="0"/>
        <v>42990.562500000015</v>
      </c>
      <c r="C9" s="3">
        <f t="shared" ref="C9:C10" si="3">TIME(0,40,0)</f>
        <v>2.7777777777777776E-2</v>
      </c>
      <c r="D9" s="3">
        <f t="shared" si="2"/>
        <v>42990.590277777796</v>
      </c>
      <c r="E9" s="7" t="s">
        <v>27</v>
      </c>
      <c r="F9" s="23" t="s">
        <v>13</v>
      </c>
    </row>
    <row r="10" spans="1:6" x14ac:dyDescent="0.2">
      <c r="A10" s="22"/>
      <c r="B10" s="3">
        <f t="shared" si="0"/>
        <v>42990.590277777796</v>
      </c>
      <c r="C10" s="3">
        <f t="shared" si="3"/>
        <v>2.7777777777777776E-2</v>
      </c>
      <c r="D10" s="3">
        <f t="shared" si="2"/>
        <v>42990.618055555577</v>
      </c>
      <c r="E10" s="8"/>
      <c r="F10" s="23" t="s">
        <v>15</v>
      </c>
    </row>
    <row r="11" spans="1:6" ht="16" customHeight="1" x14ac:dyDescent="0.2">
      <c r="A11" s="22"/>
      <c r="B11" s="3">
        <f t="shared" si="0"/>
        <v>42990.618055555577</v>
      </c>
      <c r="C11" s="3">
        <f>TIME(0,20,0)</f>
        <v>1.3888888888888888E-2</v>
      </c>
      <c r="D11" s="3">
        <f t="shared" si="2"/>
        <v>42990.631944444467</v>
      </c>
      <c r="E11" s="6" t="s">
        <v>21</v>
      </c>
      <c r="F11" s="24"/>
    </row>
    <row r="12" spans="1:6" ht="15" customHeight="1" x14ac:dyDescent="0.2">
      <c r="A12" s="22"/>
      <c r="B12" s="3">
        <f t="shared" si="0"/>
        <v>42990.631944444467</v>
      </c>
      <c r="C12" s="3">
        <f>TIME(0,40,0)</f>
        <v>2.7777777777777776E-2</v>
      </c>
      <c r="D12" s="3">
        <f t="shared" si="2"/>
        <v>42990.659722222248</v>
      </c>
      <c r="E12" s="7" t="s">
        <v>27</v>
      </c>
      <c r="F12" s="23" t="s">
        <v>14</v>
      </c>
    </row>
    <row r="13" spans="1:6" x14ac:dyDescent="0.2">
      <c r="A13" s="22"/>
      <c r="B13" s="3">
        <f t="shared" si="0"/>
        <v>42990.659722222248</v>
      </c>
      <c r="C13" s="3">
        <f>TIME(0,40,0)</f>
        <v>2.7777777777777776E-2</v>
      </c>
      <c r="D13" s="3">
        <f t="shared" si="2"/>
        <v>42990.687500000029</v>
      </c>
      <c r="E13" s="8"/>
      <c r="F13" s="23" t="s">
        <v>16</v>
      </c>
    </row>
    <row r="14" spans="1:6" ht="45" x14ac:dyDescent="0.2">
      <c r="A14" s="22"/>
      <c r="B14" s="3">
        <f t="shared" si="0"/>
        <v>42990.687500000029</v>
      </c>
      <c r="C14" s="3">
        <f>TIME(0,90,0)</f>
        <v>6.25E-2</v>
      </c>
      <c r="D14" s="3">
        <f t="shared" si="2"/>
        <v>42990.750000000029</v>
      </c>
      <c r="E14" s="9" t="s">
        <v>28</v>
      </c>
      <c r="F14" s="25" t="s">
        <v>26</v>
      </c>
    </row>
    <row r="15" spans="1:6" ht="16" customHeight="1" thickBot="1" x14ac:dyDescent="0.25">
      <c r="A15" s="26"/>
      <c r="B15" s="27">
        <f t="shared" si="0"/>
        <v>42990.750000000029</v>
      </c>
      <c r="C15" s="27">
        <f>TIME(2,0,0)</f>
        <v>8.3333333333333329E-2</v>
      </c>
      <c r="D15" s="27">
        <f t="shared" si="2"/>
        <v>42990.833333333365</v>
      </c>
      <c r="E15" s="28" t="s">
        <v>17</v>
      </c>
      <c r="F15" s="29"/>
    </row>
    <row r="16" spans="1:6" ht="45" x14ac:dyDescent="0.2">
      <c r="A16" s="18" t="s">
        <v>1</v>
      </c>
      <c r="B16" s="19">
        <v>42991.354166666664</v>
      </c>
      <c r="C16" s="19">
        <f>TIME(0,90,0)</f>
        <v>6.25E-2</v>
      </c>
      <c r="D16" s="19">
        <f t="shared" ref="D16:D21" si="4">B16+C16</f>
        <v>42991.416666666664</v>
      </c>
      <c r="E16" s="30" t="s">
        <v>28</v>
      </c>
      <c r="F16" s="31" t="s">
        <v>26</v>
      </c>
    </row>
    <row r="17" spans="1:6" x14ac:dyDescent="0.2">
      <c r="A17" s="22"/>
      <c r="B17" s="3">
        <f t="shared" ref="B17:B21" si="5">D16</f>
        <v>42991.416666666664</v>
      </c>
      <c r="C17" s="3">
        <f>TIME(0,20,0)</f>
        <v>1.3888888888888888E-2</v>
      </c>
      <c r="D17" s="3">
        <f t="shared" si="4"/>
        <v>42991.430555555555</v>
      </c>
      <c r="E17" s="6" t="s">
        <v>21</v>
      </c>
      <c r="F17" s="24"/>
    </row>
    <row r="18" spans="1:6" ht="45" x14ac:dyDescent="0.2">
      <c r="A18" s="22"/>
      <c r="B18" s="3">
        <f t="shared" si="5"/>
        <v>42991.430555555555</v>
      </c>
      <c r="C18" s="3">
        <f>TIME(0,100,0)</f>
        <v>6.9444444444444448E-2</v>
      </c>
      <c r="D18" s="3">
        <f t="shared" si="4"/>
        <v>42991.5</v>
      </c>
      <c r="E18" s="9" t="s">
        <v>28</v>
      </c>
      <c r="F18" s="25" t="s">
        <v>26</v>
      </c>
    </row>
    <row r="19" spans="1:6" x14ac:dyDescent="0.2">
      <c r="A19" s="22"/>
      <c r="B19" s="3">
        <f t="shared" si="5"/>
        <v>42991.5</v>
      </c>
      <c r="C19" s="3">
        <f>TIME(0,90,0)</f>
        <v>6.25E-2</v>
      </c>
      <c r="D19" s="3">
        <f t="shared" si="4"/>
        <v>42991.5625</v>
      </c>
      <c r="E19" s="6" t="s">
        <v>12</v>
      </c>
      <c r="F19" s="24"/>
    </row>
    <row r="20" spans="1:6" ht="30" x14ac:dyDescent="0.2">
      <c r="A20" s="22"/>
      <c r="B20" s="3">
        <f t="shared" si="5"/>
        <v>42991.5625</v>
      </c>
      <c r="C20" s="3">
        <f>TIME(0,120,0)</f>
        <v>8.3333333333333329E-2</v>
      </c>
      <c r="D20" s="3">
        <f t="shared" si="4"/>
        <v>42991.645833333336</v>
      </c>
      <c r="E20" s="10" t="s">
        <v>34</v>
      </c>
      <c r="F20" s="32" t="s">
        <v>35</v>
      </c>
    </row>
    <row r="21" spans="1:6" ht="16" thickBot="1" x14ac:dyDescent="0.25">
      <c r="A21" s="26"/>
      <c r="B21" s="27">
        <f t="shared" si="5"/>
        <v>42991.645833333336</v>
      </c>
      <c r="C21" s="27">
        <f>TIME(0,90,0)</f>
        <v>6.25E-2</v>
      </c>
      <c r="D21" s="27">
        <f t="shared" si="4"/>
        <v>42991.708333333336</v>
      </c>
      <c r="E21" s="33" t="s">
        <v>22</v>
      </c>
      <c r="F21" s="34"/>
    </row>
    <row r="22" spans="1:6" ht="45" x14ac:dyDescent="0.2">
      <c r="A22" s="18" t="s">
        <v>2</v>
      </c>
      <c r="B22" s="19">
        <v>42992.354166666664</v>
      </c>
      <c r="C22" s="19">
        <f>TIME(0,90,0)</f>
        <v>6.25E-2</v>
      </c>
      <c r="D22" s="19">
        <f t="shared" ref="D22:D27" si="6">B22+C22</f>
        <v>42992.416666666664</v>
      </c>
      <c r="E22" s="30" t="s">
        <v>28</v>
      </c>
      <c r="F22" s="31" t="s">
        <v>26</v>
      </c>
    </row>
    <row r="23" spans="1:6" x14ac:dyDescent="0.2">
      <c r="A23" s="22"/>
      <c r="B23" s="3">
        <f t="shared" ref="B23:B27" si="7">D22</f>
        <v>42992.416666666664</v>
      </c>
      <c r="C23" s="3">
        <f>TIME(0,20,0)</f>
        <v>1.3888888888888888E-2</v>
      </c>
      <c r="D23" s="3">
        <f t="shared" si="6"/>
        <v>42992.430555555555</v>
      </c>
      <c r="E23" s="6" t="s">
        <v>21</v>
      </c>
      <c r="F23" s="24"/>
    </row>
    <row r="24" spans="1:6" ht="45" x14ac:dyDescent="0.2">
      <c r="A24" s="22"/>
      <c r="B24" s="3">
        <f t="shared" si="7"/>
        <v>42992.430555555555</v>
      </c>
      <c r="C24" s="3">
        <f>TIME(0,100,0)</f>
        <v>6.9444444444444448E-2</v>
      </c>
      <c r="D24" s="3">
        <f t="shared" si="6"/>
        <v>42992.5</v>
      </c>
      <c r="E24" s="9" t="s">
        <v>28</v>
      </c>
      <c r="F24" s="25" t="s">
        <v>26</v>
      </c>
    </row>
    <row r="25" spans="1:6" x14ac:dyDescent="0.2">
      <c r="A25" s="22"/>
      <c r="B25" s="3">
        <f t="shared" si="7"/>
        <v>42992.5</v>
      </c>
      <c r="C25" s="3">
        <f>TIME(0,90,0)</f>
        <v>6.25E-2</v>
      </c>
      <c r="D25" s="3">
        <f t="shared" si="6"/>
        <v>42992.5625</v>
      </c>
      <c r="E25" s="6" t="s">
        <v>12</v>
      </c>
      <c r="F25" s="24"/>
    </row>
    <row r="26" spans="1:6" ht="30" x14ac:dyDescent="0.2">
      <c r="A26" s="22"/>
      <c r="B26" s="3">
        <f t="shared" si="7"/>
        <v>42992.5625</v>
      </c>
      <c r="C26" s="3">
        <f>TIME(0,120,0)</f>
        <v>8.3333333333333329E-2</v>
      </c>
      <c r="D26" s="3">
        <f t="shared" si="6"/>
        <v>42992.645833333336</v>
      </c>
      <c r="E26" s="10" t="s">
        <v>34</v>
      </c>
      <c r="F26" s="32" t="s">
        <v>35</v>
      </c>
    </row>
    <row r="27" spans="1:6" x14ac:dyDescent="0.2">
      <c r="A27" s="22"/>
      <c r="B27" s="3">
        <f t="shared" si="7"/>
        <v>42992.645833333336</v>
      </c>
      <c r="C27" s="3">
        <f>TIME(0,20,0)</f>
        <v>1.3888888888888888E-2</v>
      </c>
      <c r="D27" s="3">
        <f t="shared" si="6"/>
        <v>42992.659722222226</v>
      </c>
      <c r="E27" s="6" t="s">
        <v>21</v>
      </c>
      <c r="F27" s="24"/>
    </row>
    <row r="28" spans="1:6" ht="16" customHeight="1" thickBot="1" x14ac:dyDescent="0.25">
      <c r="A28" s="26"/>
      <c r="B28" s="27">
        <f t="shared" ref="B28" si="8">D27</f>
        <v>42992.659722222226</v>
      </c>
      <c r="C28" s="27">
        <f>TIME(0,70,0)</f>
        <v>4.8611111111111112E-2</v>
      </c>
      <c r="D28" s="27">
        <f t="shared" ref="D28" si="9">B28+C28</f>
        <v>42992.708333333336</v>
      </c>
      <c r="E28" s="28" t="s">
        <v>23</v>
      </c>
      <c r="F28" s="29"/>
    </row>
    <row r="29" spans="1:6" ht="45" x14ac:dyDescent="0.2">
      <c r="A29" s="18" t="s">
        <v>3</v>
      </c>
      <c r="B29" s="19">
        <v>42993.354166666664</v>
      </c>
      <c r="C29" s="19">
        <f>TIME(0,90,0)</f>
        <v>6.25E-2</v>
      </c>
      <c r="D29" s="19">
        <f t="shared" ref="D29:D31" si="10">B29+C29</f>
        <v>42993.416666666664</v>
      </c>
      <c r="E29" s="30" t="s">
        <v>28</v>
      </c>
      <c r="F29" s="31" t="s">
        <v>26</v>
      </c>
    </row>
    <row r="30" spans="1:6" x14ac:dyDescent="0.2">
      <c r="A30" s="22"/>
      <c r="B30" s="3">
        <f t="shared" ref="B30:B31" si="11">D29</f>
        <v>42993.416666666664</v>
      </c>
      <c r="C30" s="3">
        <f>TIME(0,20,0)</f>
        <v>1.3888888888888888E-2</v>
      </c>
      <c r="D30" s="3">
        <f t="shared" si="10"/>
        <v>42993.430555555555</v>
      </c>
      <c r="E30" s="6" t="s">
        <v>21</v>
      </c>
      <c r="F30" s="24"/>
    </row>
    <row r="31" spans="1:6" ht="76" thickBot="1" x14ac:dyDescent="0.25">
      <c r="A31" s="26"/>
      <c r="B31" s="27">
        <f t="shared" si="11"/>
        <v>42993.430555555555</v>
      </c>
      <c r="C31" s="27">
        <f>TIME(0,100,0)</f>
        <v>6.9444444444444448E-2</v>
      </c>
      <c r="D31" s="27">
        <f t="shared" si="10"/>
        <v>42993.5</v>
      </c>
      <c r="E31" s="35" t="s">
        <v>24</v>
      </c>
      <c r="F31" s="36" t="s">
        <v>25</v>
      </c>
    </row>
    <row r="33" spans="1:3" x14ac:dyDescent="0.2">
      <c r="A33" s="2" t="s">
        <v>30</v>
      </c>
      <c r="B33" s="2"/>
      <c r="C33" s="2"/>
    </row>
    <row r="34" spans="1:3" x14ac:dyDescent="0.2">
      <c r="A34" s="13" t="s">
        <v>27</v>
      </c>
      <c r="B34" s="13"/>
      <c r="C34" s="15" t="s">
        <v>31</v>
      </c>
    </row>
    <row r="35" spans="1:3" x14ac:dyDescent="0.2">
      <c r="A35" s="13"/>
      <c r="B35" s="13"/>
      <c r="C35" s="1"/>
    </row>
    <row r="36" spans="1:3" x14ac:dyDescent="0.2">
      <c r="A36" s="13"/>
      <c r="B36" s="13"/>
      <c r="C36" s="1"/>
    </row>
    <row r="37" spans="1:3" x14ac:dyDescent="0.2">
      <c r="A37" s="12" t="s">
        <v>28</v>
      </c>
      <c r="B37" s="12"/>
      <c r="C37" s="15" t="s">
        <v>32</v>
      </c>
    </row>
    <row r="38" spans="1:3" x14ac:dyDescent="0.2">
      <c r="A38" s="12"/>
      <c r="B38" s="12"/>
      <c r="C38" s="1"/>
    </row>
    <row r="39" spans="1:3" x14ac:dyDescent="0.2">
      <c r="A39" s="11" t="s">
        <v>36</v>
      </c>
      <c r="B39" s="11"/>
      <c r="C39" s="15" t="s">
        <v>37</v>
      </c>
    </row>
    <row r="40" spans="1:3" x14ac:dyDescent="0.2">
      <c r="A40" s="11"/>
      <c r="B40" s="11"/>
      <c r="C40" s="1"/>
    </row>
    <row r="41" spans="1:3" x14ac:dyDescent="0.2">
      <c r="A41" s="14" t="s">
        <v>29</v>
      </c>
      <c r="B41" s="14"/>
      <c r="C41" s="15" t="s">
        <v>33</v>
      </c>
    </row>
    <row r="42" spans="1:3" x14ac:dyDescent="0.2">
      <c r="A42" s="14"/>
      <c r="B42" s="14"/>
      <c r="C42" s="15"/>
    </row>
  </sheetData>
  <mergeCells count="30">
    <mergeCell ref="C34:C36"/>
    <mergeCell ref="C39:C40"/>
    <mergeCell ref="A37:B38"/>
    <mergeCell ref="C37:C38"/>
    <mergeCell ref="A33:C33"/>
    <mergeCell ref="E28:F28"/>
    <mergeCell ref="E3:E4"/>
    <mergeCell ref="E2:F2"/>
    <mergeCell ref="C41:C42"/>
    <mergeCell ref="A34:B36"/>
    <mergeCell ref="A39:B40"/>
    <mergeCell ref="A41:B42"/>
    <mergeCell ref="A29:A31"/>
    <mergeCell ref="E5:F5"/>
    <mergeCell ref="E6:E7"/>
    <mergeCell ref="E8:F8"/>
    <mergeCell ref="E11:F11"/>
    <mergeCell ref="E9:E10"/>
    <mergeCell ref="E12:E13"/>
    <mergeCell ref="E15:F15"/>
    <mergeCell ref="E17:F17"/>
    <mergeCell ref="E21:F21"/>
    <mergeCell ref="E23:F23"/>
    <mergeCell ref="E27:F27"/>
    <mergeCell ref="E30:F30"/>
    <mergeCell ref="E19:F19"/>
    <mergeCell ref="A2:A15"/>
    <mergeCell ref="A16:A21"/>
    <mergeCell ref="A22:A28"/>
    <mergeCell ref="E25:F25"/>
  </mergeCells>
  <phoneticPr fontId="5" type="noConversion"/>
  <pageMargins left="0.7" right="0.7" top="0.75" bottom="0.75" header="0.3" footer="0.3"/>
  <pageSetup scale="75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2017-04-11T00:36:13Z</cp:lastPrinted>
  <dcterms:created xsi:type="dcterms:W3CDTF">2017-03-30T18:01:02Z</dcterms:created>
  <dcterms:modified xsi:type="dcterms:W3CDTF">2017-04-11T00:36:17Z</dcterms:modified>
</cp:coreProperties>
</file>